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limate Change Comm\"/>
    </mc:Choice>
  </mc:AlternateContent>
  <xr:revisionPtr revIDLastSave="0" documentId="8_{67F8BBD8-4686-40F9-AED2-847CE2680AC3}" xr6:coauthVersionLast="45" xr6:coauthVersionMax="45" xr10:uidLastSave="{00000000-0000-0000-0000-000000000000}"/>
  <bookViews>
    <workbookView xWindow="-110" yWindow="-110" windowWidth="19420" windowHeight="10420" xr2:uid="{9B73B7D6-DF7E-9049-A302-BB8B05F3929F}"/>
  </bookViews>
  <sheets>
    <sheet name="Title" sheetId="2" r:id="rId1"/>
    <sheet name="Example" sheetId="6" r:id="rId2"/>
    <sheet name="SUMMARY" sheetId="5" r:id="rId3"/>
    <sheet name="HOUSING Council" sheetId="7" r:id="rId4"/>
    <sheet name="HOUSING HA" sheetId="8" r:id="rId5"/>
    <sheet name="HOUSING Student" sheetId="9" r:id="rId6"/>
    <sheet name="HOUSING Private Rent" sheetId="10" r:id="rId7"/>
    <sheet name="HOUSING Owned" sheetId="11" r:id="rId8"/>
    <sheet name="HOUSING New Build" sheetId="12" r:id="rId9"/>
    <sheet name="Public Buildings" sheetId="13" r:id="rId10"/>
    <sheet name="Commercial Buildings" sheetId="14" r:id="rId11"/>
    <sheet name="Transport" sheetId="15" r:id="rId12"/>
    <sheet name="Industry Economy" sheetId="16" r:id="rId13"/>
    <sheet name="Waste Resource" sheetId="17" r:id="rId14"/>
    <sheet name="Land Use Food" sheetId="18" r:id="rId15"/>
    <sheet name="Energy Infrastructure" sheetId="19" r:id="rId16"/>
    <sheet name="CONSUMPTION" sheetId="20" r:id="rId17"/>
    <sheet name="Template" sheetId="1" r:id="rId18"/>
    <sheet name="Sectors and Subsectors" sheetId="3" r:id="rId19"/>
  </sheets>
  <definedNames>
    <definedName name="_xlnm.Print_Area" localSheetId="10">'Commercial Buildings'!$A$1:$J$21</definedName>
    <definedName name="_xlnm.Print_Area" localSheetId="16">CONSUMPTION!$A$1:$J$21</definedName>
    <definedName name="_xlnm.Print_Area" localSheetId="15">'Energy Infrastructure'!$A$1:$J$21</definedName>
    <definedName name="_xlnm.Print_Area" localSheetId="1">Example!$A$1:$J$21</definedName>
    <definedName name="_xlnm.Print_Area" localSheetId="3">'HOUSING Council'!$A$1:$J$21</definedName>
    <definedName name="_xlnm.Print_Area" localSheetId="4">'HOUSING HA'!$A$1:$J$21</definedName>
    <definedName name="_xlnm.Print_Area" localSheetId="8">'HOUSING New Build'!$A$1:$J$21</definedName>
    <definedName name="_xlnm.Print_Area" localSheetId="7">'HOUSING Owned'!$A$1:$J$21</definedName>
    <definedName name="_xlnm.Print_Area" localSheetId="6">'HOUSING Private Rent'!$A$1:$J$21</definedName>
    <definedName name="_xlnm.Print_Area" localSheetId="5">'HOUSING Student'!$A$1:$J$21</definedName>
    <definedName name="_xlnm.Print_Area" localSheetId="12">'Industry Economy'!$A$1:$J$21</definedName>
    <definedName name="_xlnm.Print_Area" localSheetId="14">'Land Use Food'!$A$1:$J$21</definedName>
    <definedName name="_xlnm.Print_Area" localSheetId="9">'Public Buildings'!$A$1:$J$21</definedName>
    <definedName name="_xlnm.Print_Area" localSheetId="18">'Sectors and Subsectors'!$A:$D</definedName>
    <definedName name="_xlnm.Print_Area" localSheetId="2">SUMMARY!$A:$L</definedName>
    <definedName name="_xlnm.Print_Area" localSheetId="17">Template!$A$1:$J$21</definedName>
    <definedName name="_xlnm.Print_Area" localSheetId="0">Title!$A:$F</definedName>
    <definedName name="_xlnm.Print_Area" localSheetId="11">Transport!$A$1:$J$21</definedName>
    <definedName name="_xlnm.Print_Area" localSheetId="13">'Waste Resource'!$A$1:$J$21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5" l="1"/>
  <c r="G49" i="5"/>
  <c r="H49" i="5"/>
  <c r="D49" i="5"/>
  <c r="H48" i="5" l="1"/>
  <c r="G48" i="5"/>
  <c r="F48" i="5"/>
  <c r="E48" i="5"/>
  <c r="J48" i="5" s="1"/>
  <c r="D48" i="5"/>
  <c r="H47" i="5"/>
  <c r="G47" i="5"/>
  <c r="F47" i="5"/>
  <c r="J47" i="5" s="1"/>
  <c r="E47" i="5"/>
  <c r="D47" i="5"/>
  <c r="B47" i="5"/>
  <c r="H46" i="5"/>
  <c r="G46" i="5"/>
  <c r="F46" i="5"/>
  <c r="E46" i="5"/>
  <c r="D46" i="5"/>
  <c r="L46" i="5" s="1"/>
  <c r="B46" i="5"/>
  <c r="A46" i="5"/>
  <c r="H45" i="5"/>
  <c r="G45" i="5"/>
  <c r="F45" i="5"/>
  <c r="E45" i="5"/>
  <c r="E49" i="5" s="1"/>
  <c r="D45" i="5"/>
  <c r="H44" i="5"/>
  <c r="G44" i="5"/>
  <c r="F44" i="5"/>
  <c r="E44" i="5"/>
  <c r="D44" i="5"/>
  <c r="B44" i="5"/>
  <c r="H43" i="5"/>
  <c r="G43" i="5"/>
  <c r="F43" i="5"/>
  <c r="E43" i="5"/>
  <c r="D43" i="5"/>
  <c r="B43" i="5"/>
  <c r="A43" i="5"/>
  <c r="H42" i="5"/>
  <c r="G42" i="5"/>
  <c r="F42" i="5"/>
  <c r="E42" i="5"/>
  <c r="J42" i="5" s="1"/>
  <c r="D42" i="5"/>
  <c r="H41" i="5"/>
  <c r="G41" i="5"/>
  <c r="F41" i="5"/>
  <c r="J41" i="5" s="1"/>
  <c r="E41" i="5"/>
  <c r="D41" i="5"/>
  <c r="B41" i="5"/>
  <c r="H40" i="5"/>
  <c r="G40" i="5"/>
  <c r="F40" i="5"/>
  <c r="E40" i="5"/>
  <c r="D40" i="5"/>
  <c r="L40" i="5" s="1"/>
  <c r="B40" i="5"/>
  <c r="A40" i="5"/>
  <c r="H39" i="5"/>
  <c r="G39" i="5"/>
  <c r="F39" i="5"/>
  <c r="E39" i="5"/>
  <c r="D39" i="5"/>
  <c r="H38" i="5"/>
  <c r="G38" i="5"/>
  <c r="F38" i="5"/>
  <c r="E38" i="5"/>
  <c r="D38" i="5"/>
  <c r="B38" i="5"/>
  <c r="H37" i="5"/>
  <c r="G37" i="5"/>
  <c r="F37" i="5"/>
  <c r="L37" i="5" s="1"/>
  <c r="E37" i="5"/>
  <c r="D37" i="5"/>
  <c r="B37" i="5"/>
  <c r="A37" i="5"/>
  <c r="H36" i="5"/>
  <c r="G36" i="5"/>
  <c r="F36" i="5"/>
  <c r="E36" i="5"/>
  <c r="J36" i="5" s="1"/>
  <c r="D36" i="5"/>
  <c r="H35" i="5"/>
  <c r="G35" i="5"/>
  <c r="F35" i="5"/>
  <c r="E35" i="5"/>
  <c r="D35" i="5"/>
  <c r="B35" i="5"/>
  <c r="H34" i="5"/>
  <c r="G34" i="5"/>
  <c r="F34" i="5"/>
  <c r="E34" i="5"/>
  <c r="D34" i="5"/>
  <c r="L34" i="5" s="1"/>
  <c r="B34" i="5"/>
  <c r="A34" i="5"/>
  <c r="H33" i="5"/>
  <c r="G33" i="5"/>
  <c r="F33" i="5"/>
  <c r="E33" i="5"/>
  <c r="D33" i="5"/>
  <c r="H32" i="5"/>
  <c r="G32" i="5"/>
  <c r="F32" i="5"/>
  <c r="E32" i="5"/>
  <c r="D32" i="5"/>
  <c r="B32" i="5"/>
  <c r="H31" i="5"/>
  <c r="G31" i="5"/>
  <c r="F31" i="5"/>
  <c r="E31" i="5"/>
  <c r="D31" i="5"/>
  <c r="B31" i="5"/>
  <c r="A31" i="5"/>
  <c r="H30" i="5"/>
  <c r="G30" i="5"/>
  <c r="F30" i="5"/>
  <c r="E30" i="5"/>
  <c r="D30" i="5"/>
  <c r="H29" i="5"/>
  <c r="G29" i="5"/>
  <c r="F29" i="5"/>
  <c r="E29" i="5"/>
  <c r="D29" i="5"/>
  <c r="B29" i="5"/>
  <c r="H28" i="5"/>
  <c r="G28" i="5"/>
  <c r="F28" i="5"/>
  <c r="E28" i="5"/>
  <c r="D28" i="5"/>
  <c r="B28" i="5"/>
  <c r="A28" i="5"/>
  <c r="H27" i="5"/>
  <c r="G27" i="5"/>
  <c r="F27" i="5"/>
  <c r="E27" i="5"/>
  <c r="D27" i="5"/>
  <c r="H26" i="5"/>
  <c r="G26" i="5"/>
  <c r="F26" i="5"/>
  <c r="E26" i="5"/>
  <c r="D26" i="5"/>
  <c r="B26" i="5"/>
  <c r="H25" i="5"/>
  <c r="G25" i="5"/>
  <c r="F25" i="5"/>
  <c r="E25" i="5"/>
  <c r="D25" i="5"/>
  <c r="B25" i="5"/>
  <c r="A25" i="5"/>
  <c r="A17" i="20"/>
  <c r="A16" i="20"/>
  <c r="A15" i="20"/>
  <c r="A14" i="20"/>
  <c r="A13" i="20"/>
  <c r="I10" i="20"/>
  <c r="I9" i="20"/>
  <c r="J8" i="20"/>
  <c r="I8" i="20"/>
  <c r="A2" i="20"/>
  <c r="A17" i="19"/>
  <c r="A16" i="19"/>
  <c r="A15" i="19"/>
  <c r="A14" i="19"/>
  <c r="A13" i="19"/>
  <c r="I10" i="19"/>
  <c r="I9" i="19"/>
  <c r="J8" i="19"/>
  <c r="I8" i="19"/>
  <c r="A2" i="19"/>
  <c r="A17" i="18"/>
  <c r="A16" i="18"/>
  <c r="A15" i="18"/>
  <c r="A14" i="18"/>
  <c r="A13" i="18"/>
  <c r="I10" i="18"/>
  <c r="I9" i="18"/>
  <c r="J8" i="18"/>
  <c r="I8" i="18"/>
  <c r="A2" i="18"/>
  <c r="A17" i="17"/>
  <c r="A16" i="17"/>
  <c r="A15" i="17"/>
  <c r="A14" i="17"/>
  <c r="A13" i="17"/>
  <c r="I10" i="17"/>
  <c r="I9" i="17"/>
  <c r="J8" i="17"/>
  <c r="I8" i="17"/>
  <c r="A2" i="17"/>
  <c r="A17" i="16"/>
  <c r="A16" i="16"/>
  <c r="A15" i="16"/>
  <c r="A14" i="16"/>
  <c r="A13" i="16"/>
  <c r="I10" i="16"/>
  <c r="I9" i="16"/>
  <c r="J8" i="16"/>
  <c r="I8" i="16"/>
  <c r="A2" i="16"/>
  <c r="A17" i="15"/>
  <c r="A16" i="15"/>
  <c r="A15" i="15"/>
  <c r="A14" i="15"/>
  <c r="A13" i="15"/>
  <c r="I10" i="15"/>
  <c r="I9" i="15"/>
  <c r="J8" i="15"/>
  <c r="I8" i="15"/>
  <c r="A2" i="15"/>
  <c r="A17" i="14"/>
  <c r="A16" i="14"/>
  <c r="A15" i="14"/>
  <c r="A14" i="14"/>
  <c r="A13" i="14"/>
  <c r="I10" i="14"/>
  <c r="I9" i="14"/>
  <c r="J8" i="14"/>
  <c r="I8" i="14"/>
  <c r="A2" i="14"/>
  <c r="A17" i="13"/>
  <c r="A16" i="13"/>
  <c r="A15" i="13"/>
  <c r="A14" i="13"/>
  <c r="A13" i="13"/>
  <c r="I10" i="13"/>
  <c r="I9" i="13"/>
  <c r="J8" i="13"/>
  <c r="I8" i="13"/>
  <c r="A2" i="13"/>
  <c r="J35" i="5"/>
  <c r="J32" i="5" l="1"/>
  <c r="L43" i="5"/>
  <c r="J29" i="5"/>
  <c r="J27" i="5"/>
  <c r="L28" i="5"/>
  <c r="J30" i="5"/>
  <c r="J26" i="5"/>
  <c r="L31" i="5"/>
  <c r="J33" i="5"/>
  <c r="J38" i="5"/>
  <c r="J39" i="5"/>
  <c r="J44" i="5"/>
  <c r="J45" i="5"/>
  <c r="L25" i="5"/>
  <c r="J46" i="5"/>
  <c r="J43" i="5"/>
  <c r="J40" i="5"/>
  <c r="J37" i="5"/>
  <c r="J34" i="5"/>
  <c r="J31" i="5"/>
  <c r="J28" i="5"/>
  <c r="J25" i="5"/>
  <c r="H24" i="5"/>
  <c r="G24" i="5"/>
  <c r="F24" i="5"/>
  <c r="E24" i="5"/>
  <c r="D24" i="5"/>
  <c r="H23" i="5"/>
  <c r="G23" i="5"/>
  <c r="F23" i="5"/>
  <c r="E23" i="5"/>
  <c r="D23" i="5"/>
  <c r="B23" i="5"/>
  <c r="H22" i="5"/>
  <c r="G22" i="5"/>
  <c r="F22" i="5"/>
  <c r="E22" i="5"/>
  <c r="D22" i="5"/>
  <c r="B22" i="5"/>
  <c r="A22" i="5"/>
  <c r="H21" i="5"/>
  <c r="G21" i="5"/>
  <c r="F21" i="5"/>
  <c r="E21" i="5"/>
  <c r="D21" i="5"/>
  <c r="H20" i="5"/>
  <c r="G20" i="5"/>
  <c r="F20" i="5"/>
  <c r="E20" i="5"/>
  <c r="D20" i="5"/>
  <c r="B20" i="5"/>
  <c r="H19" i="5"/>
  <c r="G19" i="5"/>
  <c r="F19" i="5"/>
  <c r="E19" i="5"/>
  <c r="D19" i="5"/>
  <c r="B19" i="5"/>
  <c r="A19" i="5"/>
  <c r="H18" i="5"/>
  <c r="G18" i="5"/>
  <c r="F18" i="5"/>
  <c r="E18" i="5"/>
  <c r="D18" i="5"/>
  <c r="H17" i="5"/>
  <c r="G17" i="5"/>
  <c r="F17" i="5"/>
  <c r="E17" i="5"/>
  <c r="D17" i="5"/>
  <c r="B17" i="5"/>
  <c r="H16" i="5"/>
  <c r="G16" i="5"/>
  <c r="F16" i="5"/>
  <c r="E16" i="5"/>
  <c r="D16" i="5"/>
  <c r="B16" i="5"/>
  <c r="A16" i="5"/>
  <c r="A17" i="12"/>
  <c r="A16" i="12"/>
  <c r="A15" i="12"/>
  <c r="A14" i="12"/>
  <c r="A13" i="12"/>
  <c r="I10" i="12"/>
  <c r="I9" i="12"/>
  <c r="J8" i="12"/>
  <c r="I8" i="12"/>
  <c r="A2" i="12"/>
  <c r="A17" i="11"/>
  <c r="A16" i="11"/>
  <c r="A15" i="11"/>
  <c r="A14" i="11"/>
  <c r="A13" i="11"/>
  <c r="I10" i="11"/>
  <c r="I9" i="11"/>
  <c r="J8" i="11"/>
  <c r="I8" i="11"/>
  <c r="A2" i="11"/>
  <c r="A17" i="10"/>
  <c r="A16" i="10"/>
  <c r="A15" i="10"/>
  <c r="A14" i="10"/>
  <c r="A13" i="10"/>
  <c r="I10" i="10"/>
  <c r="I9" i="10"/>
  <c r="J8" i="10"/>
  <c r="I8" i="10"/>
  <c r="A2" i="10"/>
  <c r="H15" i="5"/>
  <c r="G15" i="5"/>
  <c r="F15" i="5"/>
  <c r="E15" i="5"/>
  <c r="D15" i="5"/>
  <c r="H14" i="5"/>
  <c r="G14" i="5"/>
  <c r="F14" i="5"/>
  <c r="E14" i="5"/>
  <c r="D14" i="5"/>
  <c r="B14" i="5"/>
  <c r="H13" i="5"/>
  <c r="G13" i="5"/>
  <c r="F13" i="5"/>
  <c r="E13" i="5"/>
  <c r="D13" i="5"/>
  <c r="B13" i="5"/>
  <c r="A13" i="5"/>
  <c r="B11" i="5"/>
  <c r="B10" i="5"/>
  <c r="A10" i="5"/>
  <c r="A7" i="5"/>
  <c r="B8" i="5"/>
  <c r="B7" i="5"/>
  <c r="H12" i="5"/>
  <c r="G12" i="5"/>
  <c r="F12" i="5"/>
  <c r="E12" i="5"/>
  <c r="D12" i="5"/>
  <c r="H11" i="5"/>
  <c r="G11" i="5"/>
  <c r="F11" i="5"/>
  <c r="E11" i="5"/>
  <c r="D11" i="5"/>
  <c r="H10" i="5"/>
  <c r="G10" i="5"/>
  <c r="F10" i="5"/>
  <c r="E10" i="5"/>
  <c r="D10" i="5"/>
  <c r="H9" i="5"/>
  <c r="G9" i="5"/>
  <c r="F9" i="5"/>
  <c r="E9" i="5"/>
  <c r="D9" i="5"/>
  <c r="H8" i="5"/>
  <c r="G8" i="5"/>
  <c r="F8" i="5"/>
  <c r="E8" i="5"/>
  <c r="D8" i="5"/>
  <c r="H7" i="5"/>
  <c r="G7" i="5"/>
  <c r="F7" i="5"/>
  <c r="E7" i="5"/>
  <c r="D7" i="5"/>
  <c r="A17" i="9"/>
  <c r="A16" i="9"/>
  <c r="A15" i="9"/>
  <c r="A14" i="9"/>
  <c r="A13" i="9"/>
  <c r="I10" i="9"/>
  <c r="I9" i="9"/>
  <c r="J8" i="9"/>
  <c r="I8" i="9"/>
  <c r="A2" i="9"/>
  <c r="A17" i="8"/>
  <c r="A16" i="8"/>
  <c r="A15" i="8"/>
  <c r="A14" i="8"/>
  <c r="A13" i="8"/>
  <c r="I10" i="8"/>
  <c r="I9" i="8"/>
  <c r="J8" i="8"/>
  <c r="I8" i="8"/>
  <c r="A2" i="8"/>
  <c r="A17" i="7"/>
  <c r="A16" i="7"/>
  <c r="A15" i="7"/>
  <c r="A14" i="7"/>
  <c r="A13" i="7"/>
  <c r="I10" i="7"/>
  <c r="I9" i="7"/>
  <c r="J8" i="7"/>
  <c r="I8" i="7"/>
  <c r="A2" i="7"/>
  <c r="A17" i="6"/>
  <c r="A16" i="6"/>
  <c r="A15" i="6"/>
  <c r="A14" i="6"/>
  <c r="A13" i="6"/>
  <c r="I10" i="6"/>
  <c r="I9" i="6"/>
  <c r="J8" i="6"/>
  <c r="I8" i="6"/>
  <c r="A2" i="6"/>
  <c r="A2" i="1"/>
  <c r="J18" i="5" l="1"/>
  <c r="J20" i="5"/>
  <c r="L22" i="5"/>
  <c r="J23" i="5"/>
  <c r="B51" i="5"/>
  <c r="J24" i="5"/>
  <c r="J14" i="5"/>
  <c r="L10" i="5"/>
  <c r="B50" i="5"/>
  <c r="J9" i="5"/>
  <c r="J11" i="5"/>
  <c r="L13" i="5"/>
  <c r="J15" i="5"/>
  <c r="L19" i="5"/>
  <c r="J21" i="5"/>
  <c r="L16" i="5"/>
  <c r="J17" i="5"/>
  <c r="J22" i="5"/>
  <c r="J19" i="5"/>
  <c r="J16" i="5"/>
  <c r="J13" i="5"/>
  <c r="J12" i="5"/>
  <c r="J10" i="5"/>
  <c r="J8" i="5"/>
  <c r="J7" i="5"/>
  <c r="L7" i="5"/>
  <c r="J8" i="1"/>
  <c r="I10" i="1"/>
  <c r="I9" i="1"/>
  <c r="I8" i="1"/>
  <c r="A17" i="1"/>
  <c r="A16" i="1"/>
  <c r="A15" i="1"/>
  <c r="A14" i="1"/>
  <c r="A13" i="1"/>
</calcChain>
</file>

<file path=xl/sharedStrings.xml><?xml version="1.0" encoding="utf-8"?>
<sst xmlns="http://schemas.openxmlformats.org/spreadsheetml/2006/main" count="741" uniqueCount="128">
  <si>
    <t>Sector</t>
  </si>
  <si>
    <t>Level of Ambition</t>
  </si>
  <si>
    <t>Technical</t>
  </si>
  <si>
    <t>Policy</t>
  </si>
  <si>
    <t>Social</t>
  </si>
  <si>
    <t>Financial</t>
  </si>
  <si>
    <t>Delivery</t>
  </si>
  <si>
    <t>Average Readiness Score (of 100)</t>
  </si>
  <si>
    <t>Readiness Level</t>
  </si>
  <si>
    <t>HOUSING, Council</t>
  </si>
  <si>
    <t>Readiness Category</t>
  </si>
  <si>
    <t>Comment</t>
  </si>
  <si>
    <t>Average Score</t>
  </si>
  <si>
    <t>High:</t>
  </si>
  <si>
    <t>Medium:</t>
  </si>
  <si>
    <t>Low:</t>
  </si>
  <si>
    <t>Carbon Emission Reduction - Action Readiness Assessment/Prioritisation</t>
  </si>
  <si>
    <t>tba</t>
  </si>
  <si>
    <t>Technical:</t>
  </si>
  <si>
    <t>Policy:</t>
  </si>
  <si>
    <t>Social:</t>
  </si>
  <si>
    <t>Financial:</t>
  </si>
  <si>
    <t>Delivery:</t>
  </si>
  <si>
    <t>Readiness Improvement Actions</t>
  </si>
  <si>
    <t>-</t>
  </si>
  <si>
    <t>Housing</t>
  </si>
  <si>
    <t>Council</t>
  </si>
  <si>
    <t>Housing Association</t>
  </si>
  <si>
    <t>Student accommodation</t>
  </si>
  <si>
    <t>Private Rented</t>
  </si>
  <si>
    <t>Owner Occupied</t>
  </si>
  <si>
    <t>Public buildings</t>
  </si>
  <si>
    <t>Commercial buildings</t>
  </si>
  <si>
    <t>Transport</t>
  </si>
  <si>
    <t>Sub-sector</t>
  </si>
  <si>
    <t>New Build</t>
  </si>
  <si>
    <t>Land Use and Food</t>
  </si>
  <si>
    <t>Carbon Emission Reduction</t>
  </si>
  <si>
    <t>Action Readiness Assessment/Prioritisation</t>
  </si>
  <si>
    <t>Assessment Framework</t>
  </si>
  <si>
    <t>Revision</t>
  </si>
  <si>
    <t>By</t>
  </si>
  <si>
    <t>P.Street</t>
  </si>
  <si>
    <t>Dated</t>
  </si>
  <si>
    <t>14th May 2020</t>
  </si>
  <si>
    <t>How to use</t>
  </si>
  <si>
    <t>Surrey Baseline carbon emissions</t>
  </si>
  <si>
    <t>SCC Climate Strategy</t>
  </si>
  <si>
    <t>Action Readiness Assessment</t>
  </si>
  <si>
    <t>Action Plan</t>
  </si>
  <si>
    <t>Progress Monitoring</t>
  </si>
  <si>
    <t xml:space="preserve">  %Surrey Emissions:</t>
  </si>
  <si>
    <t xml:space="preserve">  Properties:</t>
  </si>
  <si>
    <t>Sector /       Sub-sector</t>
  </si>
  <si>
    <r>
      <t xml:space="preserve">Scores:   5= </t>
    </r>
    <r>
      <rPr>
        <i/>
        <sz val="12"/>
        <color rgb="FF00B050"/>
        <rFont val="Calibri (Body)"/>
      </rPr>
      <t>Completely ready</t>
    </r>
    <r>
      <rPr>
        <i/>
        <sz val="12"/>
        <color theme="1"/>
        <rFont val="Calibri"/>
        <family val="2"/>
        <scheme val="minor"/>
      </rPr>
      <t xml:space="preserve">;  4= </t>
    </r>
    <r>
      <rPr>
        <i/>
        <sz val="12"/>
        <color rgb="FF92D050"/>
        <rFont val="Calibri (Body)"/>
      </rPr>
      <t>Mostly ready</t>
    </r>
    <r>
      <rPr>
        <i/>
        <sz val="12"/>
        <color theme="1"/>
        <rFont val="Calibri"/>
        <family val="2"/>
        <scheme val="minor"/>
      </rPr>
      <t xml:space="preserve">;  3= </t>
    </r>
    <r>
      <rPr>
        <i/>
        <sz val="12"/>
        <color rgb="FFFFC000"/>
        <rFont val="Calibri (Body)"/>
      </rPr>
      <t>Partially ready</t>
    </r>
    <r>
      <rPr>
        <i/>
        <sz val="12"/>
        <color theme="1"/>
        <rFont val="Calibri"/>
        <family val="2"/>
        <scheme val="minor"/>
      </rPr>
      <t xml:space="preserve">;  2= </t>
    </r>
    <r>
      <rPr>
        <i/>
        <sz val="12"/>
        <color rgb="FFFF0000"/>
        <rFont val="Calibri (Body)"/>
      </rPr>
      <t>Largely unready</t>
    </r>
    <r>
      <rPr>
        <i/>
        <sz val="12"/>
        <color theme="1"/>
        <rFont val="Calibri"/>
        <family val="2"/>
        <scheme val="minor"/>
      </rPr>
      <t xml:space="preserve">;  1= </t>
    </r>
    <r>
      <rPr>
        <i/>
        <sz val="12"/>
        <color rgb="FFC00000"/>
        <rFont val="Calibri (Body)"/>
      </rPr>
      <t>Completely unready</t>
    </r>
  </si>
  <si>
    <r>
      <t xml:space="preserve">Ambiton: </t>
    </r>
    <r>
      <rPr>
        <i/>
        <sz val="12"/>
        <color rgb="FFFF0000"/>
        <rFont val="Calibri (Body)"/>
      </rPr>
      <t xml:space="preserve"> </t>
    </r>
    <r>
      <rPr>
        <i/>
        <sz val="12"/>
        <color rgb="FF00B050"/>
        <rFont val="Calibri (Body)"/>
      </rPr>
      <t>High</t>
    </r>
    <r>
      <rPr>
        <i/>
        <sz val="12"/>
        <color theme="1"/>
        <rFont val="Calibri"/>
        <family val="2"/>
        <scheme val="minor"/>
      </rPr>
      <t xml:space="preserve">= 90% reduction by 2030;    </t>
    </r>
    <r>
      <rPr>
        <i/>
        <sz val="12"/>
        <color rgb="FFFFC000"/>
        <rFont val="Calibri (Body)"/>
      </rPr>
      <t>Medium</t>
    </r>
    <r>
      <rPr>
        <i/>
        <sz val="12"/>
        <color theme="1"/>
        <rFont val="Calibri"/>
        <family val="2"/>
        <scheme val="minor"/>
      </rPr>
      <t xml:space="preserve">= 60% reduction by 2030;  </t>
    </r>
    <r>
      <rPr>
        <i/>
        <sz val="12"/>
        <color rgb="FFFF0000"/>
        <rFont val="Calibri (Body)"/>
      </rPr>
      <t>Low</t>
    </r>
    <r>
      <rPr>
        <i/>
        <sz val="12"/>
        <color theme="1"/>
        <rFont val="Calibri"/>
        <family val="2"/>
        <scheme val="minor"/>
      </rPr>
      <t>= 30% carbon reduction by 2030</t>
    </r>
  </si>
  <si>
    <t>Total Readiness Score (of 5)</t>
  </si>
  <si>
    <t>Meanings:</t>
  </si>
  <si>
    <t>Are the technologies/behaviours needed to reduce energy use/carbon emissions available and ready to deploy now?</t>
  </si>
  <si>
    <t>Have we got the policies/plans needed to support delivery in place now, whether locally, regionally, or nationally?</t>
  </si>
  <si>
    <t xml:space="preserve">Do we have support and buy-in from the public and/or from the business community, </t>
  </si>
  <si>
    <t>or from some sectors of the public/business?</t>
  </si>
  <si>
    <t>SUMMARY FOR ALL SECTORS</t>
  </si>
  <si>
    <t>EXAMPLE: HOUSING, Council</t>
  </si>
  <si>
    <t>Technology already exists and is available to deliver deep retrofits with high levels of ambition.</t>
  </si>
  <si>
    <t xml:space="preserve">Policy should be overtly stated; and is in control of the district/borough councils. </t>
  </si>
  <si>
    <t>Local policy is weak. There is limited quantum of council owned property.</t>
  </si>
  <si>
    <t>Appetite for retrofit is mostly accepted for all levels of ambition. Many residents in such housing are challenged with paying utility bills.</t>
  </si>
  <si>
    <t>Undertake a quick survey</t>
  </si>
  <si>
    <t>Access to finance is available to allow for low level retrofits. New business models are needed (ie. how does council make a return; the beneficary is the occupant)</t>
  </si>
  <si>
    <t>Skills and organisations for delivering retrofits with low to medium ambition are largely ready. Delivery would be strengthened with national policy commitment and easier assess to finance.</t>
  </si>
  <si>
    <t>HOUSING, Housing Association</t>
  </si>
  <si>
    <t>HOUSING, Student Accomdtn</t>
  </si>
  <si>
    <t>Sector /          Sub-sector</t>
  </si>
  <si>
    <t>-- sets the measurable specific actions to be undertaken</t>
  </si>
  <si>
    <t>-- sets the sectorial emissions, to understand priority &amp; quantum. Listed in this document.</t>
  </si>
  <si>
    <t>HOUSING, Private Rented</t>
  </si>
  <si>
    <t>HOUSING, Owner Occupied</t>
  </si>
  <si>
    <t>HOUSING, New Build</t>
  </si>
  <si>
    <t>1.4 Housing &amp; Planning Actions</t>
  </si>
  <si>
    <t>1.1 SCC Organisation Estate</t>
  </si>
  <si>
    <t>1.2 Transport &amp; Air Quality</t>
  </si>
  <si>
    <t>1.7 Land Use and Food</t>
  </si>
  <si>
    <t>1.8 Industry and Green Economy</t>
  </si>
  <si>
    <t>Consumption</t>
  </si>
  <si>
    <t>not covered</t>
  </si>
  <si>
    <t>1.6 Waste, Resource and Circular Economy</t>
  </si>
  <si>
    <t>Energy Infrastructure</t>
  </si>
  <si>
    <t>1.3 Energy Generation</t>
  </si>
  <si>
    <t>1.5 Buildings &amp; Infrastructure</t>
  </si>
  <si>
    <t>Waste and Resource</t>
  </si>
  <si>
    <t>Industry and Economy</t>
  </si>
  <si>
    <t>Sectors and Sub-Sectors</t>
  </si>
  <si>
    <t>Imported materials, goods &amp; services</t>
  </si>
  <si>
    <t>%Surrey carbon emissions (excluding consumption)</t>
  </si>
  <si>
    <t>Comments:</t>
  </si>
  <si>
    <t>PUBLIC BUILDINGS</t>
  </si>
  <si>
    <t>COMMERCIAL BUILDINGS</t>
  </si>
  <si>
    <t>TRANSPORT</t>
  </si>
  <si>
    <t>INDUSTRY &amp; ECONOMY</t>
  </si>
  <si>
    <t>WASTE &amp; RESOURCE</t>
  </si>
  <si>
    <t>LAND USE &amp; FOOD</t>
  </si>
  <si>
    <t>ENERGY INFRASTRUCTURE</t>
  </si>
  <si>
    <t>CONSUMPTION (Scope 3)</t>
  </si>
  <si>
    <t>Properties /     % Surrey emissions</t>
  </si>
  <si>
    <t>-- sets the overall strategy.  See link.</t>
  </si>
  <si>
    <t>Link</t>
  </si>
  <si>
    <t>-- tracks progress of the specific actions</t>
  </si>
  <si>
    <r>
      <t xml:space="preserve">-- </t>
    </r>
    <r>
      <rPr>
        <sz val="12"/>
        <color rgb="FFFF0000"/>
        <rFont val="Calibri (Body)"/>
      </rPr>
      <t>This document</t>
    </r>
    <r>
      <rPr>
        <sz val="12"/>
        <color theme="1"/>
        <rFont val="Calibri"/>
        <family val="2"/>
        <scheme val="minor"/>
      </rPr>
      <t>; assesses the readiness for actions. Providing priorities and readiness improvement actions</t>
    </r>
  </si>
  <si>
    <t>COMPLETE THE BLUE CELLS IN EACH SECTOR/SUB-SECTOR TAB</t>
  </si>
  <si>
    <t>Overall result is shown on the SUMMARY tab.</t>
  </si>
  <si>
    <t xml:space="preserve">- Technical Readiness:  </t>
  </si>
  <si>
    <t>- Policy Readiness:</t>
  </si>
  <si>
    <t>- Financial Readiness:</t>
  </si>
  <si>
    <t>- Community Readiness:</t>
  </si>
  <si>
    <t>- Delivery Readiness:</t>
  </si>
  <si>
    <t>Are funds available, are there investible/bankable options with business models ready to deploy?</t>
  </si>
  <si>
    <t>Do we have the skills, the supply chains and the organisations ready to deliver?</t>
  </si>
  <si>
    <t>Total properties / vehicles / businesses / facilities</t>
  </si>
  <si>
    <t>Overall:</t>
  </si>
  <si>
    <t>Well proven technology for wind and solarPV energy; and for district heating. Solar thermal for water heating.  All have dramatically fallen in cost in last 10years.</t>
  </si>
  <si>
    <t>Local gov-  difficult to obtain planning permission. To much risk for developers to pursue opportunities. National- few incentives available.</t>
  </si>
  <si>
    <t>Local gov- allocate spaces for renewable energy sites</t>
  </si>
  <si>
    <t>General acceptance of need for local renewable energy</t>
  </si>
  <si>
    <t>Large scale is financiable (but difficult to obtain planning and has to be near grid connection).  Small scale (house roof) needs a tiny incentive to push forward.  Medium scale (50kWh) only really works with behind-the-meter strategies and hence a good local property demand.</t>
  </si>
  <si>
    <t>Many supplier and installers available; although as demand increases more skilled workers in sector will be required.</t>
  </si>
  <si>
    <t>Take opportunity for growing the local economy and employment in this skilled area.  Kickstart learning.</t>
  </si>
  <si>
    <t>Initial; based on PCAN document from Leeds Climate Commission; modified to suit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</si>
</sst>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2"/>
      <color rgb="FF00B0F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rgb="FFFFC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00B050"/>
      <name val="Calibri (Body)"/>
    </font>
    <font>
      <i/>
      <sz val="12"/>
      <color rgb="FF92D050"/>
      <name val="Calibri (Body)"/>
    </font>
    <font>
      <i/>
      <sz val="12"/>
      <color rgb="FFFFC000"/>
      <name val="Calibri (Body)"/>
    </font>
    <font>
      <i/>
      <sz val="12"/>
      <color rgb="FFFF0000"/>
      <name val="Calibri (Body)"/>
    </font>
    <font>
      <i/>
      <sz val="12"/>
      <color rgb="FFC00000"/>
      <name val="Calibri (Body)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FF0000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top"/>
    </xf>
    <xf numFmtId="0" fontId="1" fillId="0" borderId="3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32" xfId="0" applyFont="1" applyBorder="1" applyAlignment="1">
      <alignment vertical="top" wrapText="1"/>
    </xf>
    <xf numFmtId="164" fontId="0" fillId="0" borderId="34" xfId="0" applyNumberFormat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0" xfId="0" applyFont="1"/>
    <xf numFmtId="0" fontId="0" fillId="0" borderId="0" xfId="0" quotePrefix="1" applyAlignment="1">
      <alignment vertical="center"/>
    </xf>
    <xf numFmtId="0" fontId="10" fillId="0" borderId="0" xfId="0" applyFont="1"/>
    <xf numFmtId="0" fontId="2" fillId="0" borderId="2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7" xfId="0" applyBorder="1" applyAlignment="1">
      <alignment wrapText="1"/>
    </xf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left"/>
    </xf>
    <xf numFmtId="0" fontId="12" fillId="0" borderId="1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0" xfId="0" applyFont="1" applyAlignment="1"/>
    <xf numFmtId="0" fontId="24" fillId="0" borderId="0" xfId="0" applyFont="1"/>
    <xf numFmtId="0" fontId="1" fillId="0" borderId="2" xfId="0" applyFont="1" applyBorder="1" applyAlignment="1">
      <alignment horizontal="center" vertical="top" wrapText="1"/>
    </xf>
    <xf numFmtId="0" fontId="0" fillId="0" borderId="5" xfId="0" applyBorder="1" applyAlignment="1">
      <alignment wrapText="1"/>
    </xf>
    <xf numFmtId="0" fontId="25" fillId="0" borderId="2" xfId="0" applyFont="1" applyBorder="1" applyAlignment="1">
      <alignment horizontal="center" vertical="center" wrapText="1"/>
    </xf>
    <xf numFmtId="9" fontId="25" fillId="0" borderId="0" xfId="0" applyNumberFormat="1" applyFont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35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5" borderId="41" xfId="0" applyFont="1" applyFill="1" applyBorder="1" applyAlignment="1">
      <alignment horizontal="center"/>
    </xf>
    <xf numFmtId="9" fontId="26" fillId="5" borderId="39" xfId="1" applyFont="1" applyFill="1" applyBorder="1" applyAlignment="1">
      <alignment horizontal="center"/>
    </xf>
    <xf numFmtId="0" fontId="27" fillId="0" borderId="0" xfId="0" applyFont="1"/>
    <xf numFmtId="0" fontId="0" fillId="5" borderId="41" xfId="0" applyFont="1" applyFill="1" applyBorder="1" applyAlignment="1">
      <alignment horizontal="center"/>
    </xf>
    <xf numFmtId="9" fontId="0" fillId="5" borderId="39" xfId="0" applyNumberFormat="1" applyFont="1" applyFill="1" applyBorder="1" applyAlignment="1">
      <alignment horizontal="center"/>
    </xf>
    <xf numFmtId="0" fontId="0" fillId="0" borderId="1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quotePrefix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6" fillId="0" borderId="9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6" fillId="0" borderId="11" xfId="0" applyFont="1" applyBorder="1"/>
    <xf numFmtId="0" fontId="0" fillId="0" borderId="12" xfId="0" applyBorder="1"/>
    <xf numFmtId="0" fontId="0" fillId="0" borderId="11" xfId="0" applyBorder="1"/>
    <xf numFmtId="0" fontId="7" fillId="0" borderId="11" xfId="0" applyFont="1" applyBorder="1"/>
    <xf numFmtId="0" fontId="7" fillId="0" borderId="13" xfId="0" applyFont="1" applyBorder="1"/>
    <xf numFmtId="0" fontId="0" fillId="0" borderId="14" xfId="0" applyBorder="1"/>
    <xf numFmtId="0" fontId="0" fillId="0" borderId="14" xfId="0" quotePrefix="1" applyBorder="1"/>
    <xf numFmtId="0" fontId="0" fillId="0" borderId="15" xfId="0" applyBorder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8" fillId="0" borderId="0" xfId="2" applyAlignment="1">
      <alignment vertical="center"/>
    </xf>
    <xf numFmtId="0" fontId="2" fillId="0" borderId="0" xfId="0" quotePrefix="1" applyFont="1"/>
    <xf numFmtId="0" fontId="4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wrapText="1"/>
    </xf>
    <xf numFmtId="0" fontId="3" fillId="0" borderId="0" xfId="0" applyFont="1"/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35" xfId="0" quotePrefix="1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0" fillId="0" borderId="14" xfId="0" applyFont="1" applyBorder="1" applyAlignment="1">
      <alignment vertical="center" wrapText="1"/>
    </xf>
    <xf numFmtId="0" fontId="0" fillId="0" borderId="14" xfId="0" quotePrefix="1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9" xfId="0" quotePrefix="1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2" xfId="0" applyBorder="1" applyAlignment="1"/>
    <xf numFmtId="0" fontId="0" fillId="0" borderId="0" xfId="0" applyAlignment="1"/>
    <xf numFmtId="0" fontId="0" fillId="0" borderId="4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6" fillId="0" borderId="35" xfId="0" applyFont="1" applyBorder="1" applyAlignment="1">
      <alignment vertical="center" wrapText="1"/>
    </xf>
    <xf numFmtId="0" fontId="26" fillId="0" borderId="35" xfId="0" quotePrefix="1" applyFont="1" applyBorder="1" applyAlignment="1">
      <alignment vertical="center" wrapText="1"/>
    </xf>
    <xf numFmtId="0" fontId="26" fillId="0" borderId="36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14" xfId="0" quotePrefix="1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6" fillId="0" borderId="9" xfId="0" quotePrefix="1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2527300</xdr:colOff>
      <xdr:row>0</xdr:row>
      <xdr:rowOff>63500</xdr:rowOff>
    </xdr:from>
    <xdr:to>
      <xdr:col>5</xdr:col>
      <xdr:colOff>755103</xdr:colOff>
      <xdr:row>2</xdr:row>
      <xdr:rowOff>134019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3BDA64-FA99-A640-A9FA-0F0FDD2C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63500"/>
          <a:ext cx="1783803" cy="807119"/>
        </a:xfrm>
        <a:prstGeom prst="rect">
          <a:avLst/>
        </a:prstGeom>
      </xdr:spPr>
    </xdr:pic>
    <xdr:clientData/>
  </xdr:twoCellAnchor>
  <xdr:twoCellAnchor>
    <xdr:from>
      <xdr:col>1</xdr:col>
      <xdr:colOff>814843</xdr:colOff>
      <xdr:row>16</xdr:row>
      <xdr:rowOff>506223</xdr:rowOff>
    </xdr:from>
    <xdr:to>
      <xdr:col>1</xdr:col>
      <xdr:colOff>825500</xdr:colOff>
      <xdr:row>17</xdr:row>
      <xdr:rowOff>495300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ACDD962-43B1-9F45-89BB-5238BD32BA6A}"/>
            </a:ext>
          </a:extLst>
        </xdr:cNvPr>
        <xdr:cNvCxnSpPr/>
      </xdr:nvCxnSpPr>
      <xdr:spPr>
        <a:xfrm>
          <a:off x="1487943" y="4367023"/>
          <a:ext cx="10657" cy="497077"/>
        </a:xfrm>
        <a:prstGeom prst="straightConnector1">
          <a:avLst/>
        </a:prstGeom>
        <a:ln w="412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812800</xdr:colOff>
      <xdr:row>19</xdr:row>
      <xdr:rowOff>12700</xdr:rowOff>
    </xdr:from>
    <xdr:to>
      <xdr:col>1</xdr:col>
      <xdr:colOff>812800</xdr:colOff>
      <xdr:row>20</xdr:row>
      <xdr:rowOff>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11C467FB-7FD4-8A48-AF87-6E6791AA8EFE}"/>
            </a:ext>
          </a:extLst>
        </xdr:cNvPr>
        <xdr:cNvCxnSpPr/>
      </xdr:nvCxnSpPr>
      <xdr:spPr>
        <a:xfrm>
          <a:off x="1485900" y="5397500"/>
          <a:ext cx="0" cy="495300"/>
        </a:xfrm>
        <a:prstGeom prst="straightConnector1">
          <a:avLst/>
        </a:prstGeom>
        <a:ln w="412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797080</xdr:colOff>
      <xdr:row>21</xdr:row>
      <xdr:rowOff>17763</xdr:rowOff>
    </xdr:from>
    <xdr:to>
      <xdr:col>1</xdr:col>
      <xdr:colOff>800100</xdr:colOff>
      <xdr:row>21</xdr:row>
      <xdr:rowOff>495300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A786254D-A7C4-6340-B520-0D468E586F13}"/>
            </a:ext>
          </a:extLst>
        </xdr:cNvPr>
        <xdr:cNvCxnSpPr/>
      </xdr:nvCxnSpPr>
      <xdr:spPr>
        <a:xfrm>
          <a:off x="1470180" y="6418563"/>
          <a:ext cx="3020" cy="477537"/>
        </a:xfrm>
        <a:prstGeom prst="straightConnector1">
          <a:avLst/>
        </a:prstGeom>
        <a:ln w="412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23</xdr:row>
      <xdr:rowOff>26643</xdr:rowOff>
    </xdr:from>
    <xdr:to>
      <xdr:col>1</xdr:col>
      <xdr:colOff>805962</xdr:colOff>
      <xdr:row>24</xdr:row>
      <xdr:rowOff>12700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1B7C3383-1E67-144D-BAD9-E89ADA218E50}"/>
            </a:ext>
          </a:extLst>
        </xdr:cNvPr>
        <xdr:cNvCxnSpPr/>
      </xdr:nvCxnSpPr>
      <xdr:spPr>
        <a:xfrm flipH="1">
          <a:off x="1473200" y="7443443"/>
          <a:ext cx="5862" cy="494057"/>
        </a:xfrm>
        <a:prstGeom prst="straightConnector1">
          <a:avLst/>
        </a:prstGeom>
        <a:ln w="412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A8EFE8-0E97-6D44-A1AF-1B1B853E8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59311-5B9A-2646-B7A6-1C3BDF5BD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6A6716-825F-4945-8F45-6003E31A7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5C1CFF-FE40-D54D-85FA-DD6C2BDE2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51540F-7CD4-9545-B42C-857E61624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9204BD-1BD6-C342-AAA5-4FD751AA1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74796F-0ADF-F843-A52B-8E421D415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C5900D-DCA7-9E4C-ABE9-A531A3BB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F1AE48-3BCC-9D4D-A953-4CF99886D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4972" y="21049"/>
          <a:ext cx="1783803" cy="80711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741606</xdr:colOff>
      <xdr:row>0</xdr:row>
      <xdr:rowOff>37080</xdr:rowOff>
    </xdr:from>
    <xdr:to>
      <xdr:col>3</xdr:col>
      <xdr:colOff>2296942</xdr:colOff>
      <xdr:row>3</xdr:row>
      <xdr:rowOff>96764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B66C55-99A2-404B-879A-D8D038A6C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037" y="37080"/>
          <a:ext cx="1555336" cy="977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26DF06-C35A-754D-80BF-BE3BBE5F1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241300</xdr:colOff>
      <xdr:row>0</xdr:row>
      <xdr:rowOff>38101</xdr:rowOff>
    </xdr:from>
    <xdr:to>
      <xdr:col>11</xdr:col>
      <xdr:colOff>711200</xdr:colOff>
      <xdr:row>2</xdr:row>
      <xdr:rowOff>76097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C756C0-D0FD-3A42-AF53-3CD72A57D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0800" y="38101"/>
          <a:ext cx="1435100" cy="774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217391-2B7A-E146-BE6E-5BB5103CB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6A79C-9A56-AD49-A9D3-388FA5679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5FAFD3-1905-D841-A7EA-1C4D1CA95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729DC9-485A-A642-A81E-98A4F9326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C594B2-0CFC-5B40-A756-B622CB977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21049</xdr:colOff>
      <xdr:row>0</xdr:row>
      <xdr:rowOff>21049</xdr:rowOff>
    </xdr:from>
    <xdr:to>
      <xdr:col>9</xdr:col>
      <xdr:colOff>976897</xdr:colOff>
      <xdr:row>1</xdr:row>
      <xdr:rowOff>322975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2770B7-DAEF-5547-B21D-088FCD27C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49" y="21049"/>
          <a:ext cx="1781348" cy="809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urreycc.gov.uk/people-and-community/climate-change/what-are-we-doing/climate-change-strategy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0CADD-E638-3548-AA5E-7801CCA79322}">
  <sheetPr>
    <pageSetUpPr fitToPage="1"/>
  </sheetPr>
  <dimension ref="A1:F43"/>
  <sheetViews>
    <sheetView tabSelected="1" zoomScaleNormal="100" workbookViewId="0">
      <selection activeCell="H33" sqref="H33"/>
    </sheetView>
  </sheetViews>
  <sheetFormatPr defaultColWidth="10.6640625" defaultRowHeight="15.5"/>
  <cols>
    <col min="1" max="1" width="8.83203125" customWidth="1"/>
    <col min="2" max="2" width="15" customWidth="1"/>
    <col min="3" max="3" width="22.33203125" customWidth="1"/>
    <col min="4" max="4" width="4.1640625" customWidth="1"/>
    <col min="5" max="5" width="46.6640625" customWidth="1"/>
  </cols>
  <sheetData>
    <row r="1" spans="1:6" ht="28.5">
      <c r="A1" s="35" t="s">
        <v>37</v>
      </c>
    </row>
    <row r="2" spans="1:6" ht="28.5">
      <c r="A2" s="36" t="s">
        <v>38</v>
      </c>
    </row>
    <row r="4" spans="1:6" ht="28.5">
      <c r="A4" s="30" t="s">
        <v>39</v>
      </c>
    </row>
    <row r="6" spans="1:6" ht="16" thickBot="1"/>
    <row r="7" spans="1:6">
      <c r="A7" s="116" t="s">
        <v>40</v>
      </c>
      <c r="B7" s="117" t="s">
        <v>41</v>
      </c>
      <c r="C7" s="117" t="s">
        <v>43</v>
      </c>
      <c r="D7" s="117"/>
      <c r="E7" s="117" t="s">
        <v>11</v>
      </c>
      <c r="F7" s="118"/>
    </row>
    <row r="8" spans="1:6" ht="31">
      <c r="A8" s="119">
        <v>0</v>
      </c>
      <c r="B8" s="7" t="s">
        <v>42</v>
      </c>
      <c r="C8" s="7" t="s">
        <v>44</v>
      </c>
      <c r="D8" s="7"/>
      <c r="E8" s="115" t="s">
        <v>127</v>
      </c>
      <c r="F8" s="93"/>
    </row>
    <row r="9" spans="1:6">
      <c r="A9" s="119"/>
      <c r="B9" s="7"/>
      <c r="C9" s="7"/>
      <c r="D9" s="7"/>
      <c r="E9" s="115"/>
      <c r="F9" s="93"/>
    </row>
    <row r="10" spans="1:6">
      <c r="A10" s="119"/>
      <c r="B10" s="7"/>
      <c r="C10" s="7"/>
      <c r="D10" s="7"/>
      <c r="E10" s="115"/>
      <c r="F10" s="93"/>
    </row>
    <row r="11" spans="1:6">
      <c r="A11" s="119"/>
      <c r="B11" s="7"/>
      <c r="C11" s="7"/>
      <c r="D11" s="7"/>
      <c r="E11" s="115"/>
      <c r="F11" s="93"/>
    </row>
    <row r="12" spans="1:6">
      <c r="A12" s="119"/>
      <c r="B12" s="7"/>
      <c r="C12" s="7"/>
      <c r="D12" s="7"/>
      <c r="E12" s="115"/>
      <c r="F12" s="93"/>
    </row>
    <row r="13" spans="1:6" ht="16" thickBot="1">
      <c r="A13" s="120"/>
      <c r="B13" s="97"/>
      <c r="C13" s="97"/>
      <c r="D13" s="97"/>
      <c r="E13" s="121"/>
      <c r="F13" s="99"/>
    </row>
    <row r="15" spans="1:6" ht="23.5">
      <c r="A15" s="32" t="s">
        <v>45</v>
      </c>
    </row>
    <row r="16" spans="1:6" ht="16" thickBot="1"/>
    <row r="17" spans="1:6" s="12" customFormat="1" ht="40" customHeight="1" thickBot="1">
      <c r="A17" s="123" t="s">
        <v>46</v>
      </c>
      <c r="B17" s="124"/>
      <c r="C17" s="125"/>
      <c r="E17" s="85" t="s">
        <v>75</v>
      </c>
    </row>
    <row r="18" spans="1:6" s="12" customFormat="1" ht="40" customHeight="1" thickBot="1">
      <c r="E18" s="86"/>
    </row>
    <row r="19" spans="1:6" s="12" customFormat="1" ht="40" customHeight="1" thickBot="1">
      <c r="A19" s="123" t="s">
        <v>47</v>
      </c>
      <c r="B19" s="124"/>
      <c r="C19" s="125"/>
      <c r="E19" s="85" t="s">
        <v>105</v>
      </c>
      <c r="F19" s="106" t="s">
        <v>106</v>
      </c>
    </row>
    <row r="20" spans="1:6" s="12" customFormat="1" ht="40" customHeight="1" thickBot="1">
      <c r="E20" s="86"/>
    </row>
    <row r="21" spans="1:6" s="12" customFormat="1" ht="40" customHeight="1" thickBot="1">
      <c r="A21" s="126" t="s">
        <v>48</v>
      </c>
      <c r="B21" s="127"/>
      <c r="C21" s="128"/>
      <c r="E21" s="85" t="s">
        <v>108</v>
      </c>
    </row>
    <row r="22" spans="1:6" s="12" customFormat="1" ht="40" customHeight="1" thickBot="1">
      <c r="E22" s="86"/>
    </row>
    <row r="23" spans="1:6" s="12" customFormat="1" ht="40" customHeight="1" thickBot="1">
      <c r="A23" s="123" t="s">
        <v>49</v>
      </c>
      <c r="B23" s="124"/>
      <c r="C23" s="125"/>
      <c r="E23" s="85" t="s">
        <v>74</v>
      </c>
    </row>
    <row r="24" spans="1:6" ht="40" customHeight="1" thickBot="1">
      <c r="E24" s="1"/>
    </row>
    <row r="25" spans="1:6" ht="40" customHeight="1" thickBot="1">
      <c r="A25" s="123" t="s">
        <v>50</v>
      </c>
      <c r="B25" s="124"/>
      <c r="C25" s="125"/>
      <c r="E25" s="85" t="s">
        <v>107</v>
      </c>
    </row>
    <row r="26" spans="1:6" ht="22" customHeight="1">
      <c r="A26" s="55"/>
      <c r="B26" s="55"/>
      <c r="C26" s="55"/>
      <c r="E26" s="31"/>
    </row>
    <row r="28" spans="1:6" ht="21">
      <c r="A28" s="49" t="s">
        <v>57</v>
      </c>
    </row>
    <row r="29" spans="1:6" ht="21">
      <c r="A29" s="107" t="s">
        <v>111</v>
      </c>
    </row>
    <row r="30" spans="1:6">
      <c r="B30" t="s">
        <v>58</v>
      </c>
    </row>
    <row r="31" spans="1:6" ht="21">
      <c r="A31" s="107" t="s">
        <v>112</v>
      </c>
    </row>
    <row r="32" spans="1:6">
      <c r="B32" t="s">
        <v>59</v>
      </c>
    </row>
    <row r="33" spans="1:2" ht="21">
      <c r="A33" s="107" t="s">
        <v>113</v>
      </c>
    </row>
    <row r="34" spans="1:2">
      <c r="B34" t="s">
        <v>116</v>
      </c>
    </row>
    <row r="35" spans="1:2" ht="21">
      <c r="A35" s="107" t="s">
        <v>114</v>
      </c>
    </row>
    <row r="36" spans="1:2">
      <c r="B36" t="s">
        <v>60</v>
      </c>
    </row>
    <row r="37" spans="1:2">
      <c r="B37" t="s">
        <v>61</v>
      </c>
    </row>
    <row r="38" spans="1:2" ht="21">
      <c r="A38" s="107" t="s">
        <v>115</v>
      </c>
    </row>
    <row r="39" spans="1:2">
      <c r="B39" t="s">
        <v>117</v>
      </c>
    </row>
    <row r="42" spans="1:2" ht="26">
      <c r="A42" s="70" t="s">
        <v>109</v>
      </c>
    </row>
    <row r="43" spans="1:2" ht="21">
      <c r="A43" s="122" t="s">
        <v>110</v>
      </c>
    </row>
  </sheetData>
  <mergeCells count="5">
    <mergeCell ref="A17:C17"/>
    <mergeCell ref="A25:C25"/>
    <mergeCell ref="A23:C23"/>
    <mergeCell ref="A21:C21"/>
    <mergeCell ref="A19:C19"/>
  </mergeCells>
  <hyperlinks>
    <hyperlink ref="F19" r:id="rId1" xr:uid="{E6EDB0CE-907C-C041-9CE6-9BEC1B5F6D1B}"/>
  </hyperlinks>
  <pageMargins left="0.70866141732283472" right="0.70866141732283472" top="0.74803149606299213" bottom="0.74803149606299213" header="0.31496062992125984" footer="0.31496062992125984"/>
  <pageSetup paperSize="9" scale="76" orientation="portrait" horizontalDpi="0" verticalDpi="0"/>
  <headerFooter>
    <oddFooter>Page &amp;P&amp;R&amp;A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6055-9C06-0340-8D74-5E308C986F19}">
  <sheetPr>
    <pageSetUpPr fitToPage="1"/>
  </sheetPr>
  <dimension ref="A1:J20"/>
  <sheetViews>
    <sheetView zoomScaleNormal="100" workbookViewId="0">
      <selection activeCell="C8" sqref="C8:G10"/>
    </sheetView>
  </sheetViews>
  <sheetFormatPr defaultColWidth="10.6640625" defaultRowHeight="15.5"/>
  <cols>
    <col min="1" max="1" width="12.1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PUBLIC BUILDINGS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33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96</v>
      </c>
      <c r="B8" s="46" t="s">
        <v>13</v>
      </c>
      <c r="C8" s="56">
        <v>0</v>
      </c>
      <c r="D8" s="57">
        <v>0</v>
      </c>
      <c r="E8" s="57">
        <v>0</v>
      </c>
      <c r="F8" s="57">
        <v>0</v>
      </c>
      <c r="G8" s="58">
        <v>0</v>
      </c>
      <c r="H8" s="25">
        <v>5</v>
      </c>
      <c r="I8" s="24">
        <f>SUM(C8:G8)/5</f>
        <v>0</v>
      </c>
      <c r="J8" s="137">
        <f>AVERAGE(C8:G10)*20</f>
        <v>6.6666666666666661</v>
      </c>
    </row>
    <row r="9" spans="1:10" ht="26" customHeight="1">
      <c r="A9" s="135"/>
      <c r="B9" s="45" t="s">
        <v>14</v>
      </c>
      <c r="C9" s="59">
        <v>0</v>
      </c>
      <c r="D9" s="60">
        <v>0</v>
      </c>
      <c r="E9" s="60">
        <v>0</v>
      </c>
      <c r="F9" s="60">
        <v>0</v>
      </c>
      <c r="G9" s="61">
        <v>0</v>
      </c>
      <c r="H9" s="27">
        <v>3</v>
      </c>
      <c r="I9" s="26">
        <f>SUM(C9:G9)/5</f>
        <v>0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0</v>
      </c>
      <c r="E10" s="63">
        <v>0</v>
      </c>
      <c r="F10" s="63">
        <v>0</v>
      </c>
      <c r="G10" s="64">
        <v>0</v>
      </c>
      <c r="H10" s="29">
        <v>1</v>
      </c>
      <c r="I10" s="28">
        <f>SUM(C10:G10)/5</f>
        <v>1</v>
      </c>
      <c r="J10" s="139"/>
    </row>
    <row r="11" spans="1:10" ht="11" customHeight="1" thickBot="1"/>
    <row r="12" spans="1:10" ht="31">
      <c r="A12" s="14" t="s">
        <v>12</v>
      </c>
      <c r="B12" s="34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1.6666666666666667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0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0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0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0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3:G13"/>
    <mergeCell ref="I13:J13"/>
    <mergeCell ref="C3:G3"/>
    <mergeCell ref="A8:A10"/>
    <mergeCell ref="J8:J10"/>
    <mergeCell ref="C12:G12"/>
    <mergeCell ref="I12:J12"/>
    <mergeCell ref="C17:G17"/>
    <mergeCell ref="I17:J17"/>
    <mergeCell ref="C14:G14"/>
    <mergeCell ref="I14:J14"/>
    <mergeCell ref="C15:G15"/>
    <mergeCell ref="I15:J15"/>
    <mergeCell ref="C16:G16"/>
    <mergeCell ref="I16:J16"/>
  </mergeCells>
  <conditionalFormatting sqref="C8:H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A1A17468-E212-5849-95BF-D792D3C4853C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E3335-C364-6640-A4CA-9F508A80E154}">
  <sheetPr>
    <pageSetUpPr fitToPage="1"/>
  </sheetPr>
  <dimension ref="A1:J20"/>
  <sheetViews>
    <sheetView zoomScaleNormal="100" workbookViewId="0">
      <selection activeCell="C8" sqref="C8:G10"/>
    </sheetView>
  </sheetViews>
  <sheetFormatPr defaultColWidth="10.6640625" defaultRowHeight="15.5"/>
  <cols>
    <col min="1" max="1" width="14.332031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COMMERCIAL BUILDINGS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33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97</v>
      </c>
      <c r="B8" s="46" t="s">
        <v>13</v>
      </c>
      <c r="C8" s="56">
        <v>0</v>
      </c>
      <c r="D8" s="57">
        <v>0</v>
      </c>
      <c r="E8" s="57">
        <v>0</v>
      </c>
      <c r="F8" s="57">
        <v>0</v>
      </c>
      <c r="G8" s="58">
        <v>0</v>
      </c>
      <c r="H8" s="25">
        <v>5</v>
      </c>
      <c r="I8" s="24">
        <f>SUM(C8:G8)/5</f>
        <v>0</v>
      </c>
      <c r="J8" s="137">
        <f>AVERAGE(C8:G10)*20</f>
        <v>6.6666666666666661</v>
      </c>
    </row>
    <row r="9" spans="1:10" ht="26" customHeight="1">
      <c r="A9" s="135"/>
      <c r="B9" s="45" t="s">
        <v>14</v>
      </c>
      <c r="C9" s="59">
        <v>0</v>
      </c>
      <c r="D9" s="60">
        <v>0</v>
      </c>
      <c r="E9" s="60">
        <v>0</v>
      </c>
      <c r="F9" s="60">
        <v>0</v>
      </c>
      <c r="G9" s="61">
        <v>0</v>
      </c>
      <c r="H9" s="27">
        <v>3</v>
      </c>
      <c r="I9" s="26">
        <f>SUM(C9:G9)/5</f>
        <v>0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0</v>
      </c>
      <c r="E10" s="63">
        <v>0</v>
      </c>
      <c r="F10" s="63">
        <v>0</v>
      </c>
      <c r="G10" s="64">
        <v>0</v>
      </c>
      <c r="H10" s="29">
        <v>1</v>
      </c>
      <c r="I10" s="28">
        <f>SUM(C10:G10)/5</f>
        <v>1</v>
      </c>
      <c r="J10" s="139"/>
    </row>
    <row r="11" spans="1:10" ht="11" customHeight="1" thickBot="1"/>
    <row r="12" spans="1:10" ht="31">
      <c r="A12" s="14" t="s">
        <v>12</v>
      </c>
      <c r="B12" s="34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1.6666666666666667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0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0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0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0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3:G13"/>
    <mergeCell ref="I13:J13"/>
    <mergeCell ref="C3:G3"/>
    <mergeCell ref="A8:A10"/>
    <mergeCell ref="J8:J10"/>
    <mergeCell ref="C12:G12"/>
    <mergeCell ref="I12:J12"/>
    <mergeCell ref="C17:G17"/>
    <mergeCell ref="I17:J17"/>
    <mergeCell ref="C14:G14"/>
    <mergeCell ref="I14:J14"/>
    <mergeCell ref="C15:G15"/>
    <mergeCell ref="I15:J15"/>
    <mergeCell ref="C16:G16"/>
    <mergeCell ref="I16:J16"/>
  </mergeCells>
  <conditionalFormatting sqref="H8:H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G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55CBCE22-E0C4-F349-8F24-C3A1941AA192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4E9C5-0732-E44A-9F00-3ACE3452EBA7}">
  <sheetPr>
    <pageSetUpPr fitToPage="1"/>
  </sheetPr>
  <dimension ref="A1:J20"/>
  <sheetViews>
    <sheetView zoomScaleNormal="100" workbookViewId="0">
      <selection activeCell="C8" sqref="C8:G10"/>
    </sheetView>
  </sheetViews>
  <sheetFormatPr defaultColWidth="10.6640625" defaultRowHeight="15.5"/>
  <cols>
    <col min="1" max="1" width="13.832031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TRANSPORT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33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98</v>
      </c>
      <c r="B8" s="46" t="s">
        <v>13</v>
      </c>
      <c r="C8" s="56">
        <v>0</v>
      </c>
      <c r="D8" s="57">
        <v>0</v>
      </c>
      <c r="E8" s="57">
        <v>0</v>
      </c>
      <c r="F8" s="57">
        <v>0</v>
      </c>
      <c r="G8" s="58">
        <v>0</v>
      </c>
      <c r="H8" s="25">
        <v>5</v>
      </c>
      <c r="I8" s="24">
        <f>SUM(C8:G8)/5</f>
        <v>0</v>
      </c>
      <c r="J8" s="137">
        <f>AVERAGE(C8:G10)*20</f>
        <v>6.6666666666666661</v>
      </c>
    </row>
    <row r="9" spans="1:10" ht="26" customHeight="1">
      <c r="A9" s="135"/>
      <c r="B9" s="45" t="s">
        <v>14</v>
      </c>
      <c r="C9" s="59">
        <v>0</v>
      </c>
      <c r="D9" s="60">
        <v>0</v>
      </c>
      <c r="E9" s="60">
        <v>0</v>
      </c>
      <c r="F9" s="60">
        <v>0</v>
      </c>
      <c r="G9" s="61">
        <v>0</v>
      </c>
      <c r="H9" s="27">
        <v>3</v>
      </c>
      <c r="I9" s="26">
        <f>SUM(C9:G9)/5</f>
        <v>0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0</v>
      </c>
      <c r="E10" s="63">
        <v>0</v>
      </c>
      <c r="F10" s="63">
        <v>0</v>
      </c>
      <c r="G10" s="64">
        <v>0</v>
      </c>
      <c r="H10" s="29">
        <v>1</v>
      </c>
      <c r="I10" s="28">
        <f>SUM(C10:G10)/5</f>
        <v>1</v>
      </c>
      <c r="J10" s="139"/>
    </row>
    <row r="11" spans="1:10" ht="11" customHeight="1" thickBot="1"/>
    <row r="12" spans="1:10" ht="31">
      <c r="A12" s="14" t="s">
        <v>12</v>
      </c>
      <c r="B12" s="34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1.6666666666666667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0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0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0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0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3:G13"/>
    <mergeCell ref="I13:J13"/>
    <mergeCell ref="C3:G3"/>
    <mergeCell ref="A8:A10"/>
    <mergeCell ref="J8:J10"/>
    <mergeCell ref="C12:G12"/>
    <mergeCell ref="I12:J12"/>
    <mergeCell ref="C17:G17"/>
    <mergeCell ref="I17:J17"/>
    <mergeCell ref="C14:G14"/>
    <mergeCell ref="I14:J14"/>
    <mergeCell ref="C15:G15"/>
    <mergeCell ref="I15:J15"/>
    <mergeCell ref="C16:G16"/>
    <mergeCell ref="I16:J16"/>
  </mergeCells>
  <conditionalFormatting sqref="H8:H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G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08B22618-CFEC-8941-A445-45EAEA0EB1F4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80455-21EF-FB4D-BB9C-B36112626D0C}">
  <sheetPr>
    <pageSetUpPr fitToPage="1"/>
  </sheetPr>
  <dimension ref="A1:J20"/>
  <sheetViews>
    <sheetView zoomScaleNormal="100" workbookViewId="0">
      <selection activeCell="C8" sqref="C8:G10"/>
    </sheetView>
  </sheetViews>
  <sheetFormatPr defaultColWidth="10.6640625" defaultRowHeight="15.5"/>
  <cols>
    <col min="1" max="1" width="12.1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INDUSTRY &amp; ECONOMY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33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99</v>
      </c>
      <c r="B8" s="46" t="s">
        <v>13</v>
      </c>
      <c r="C8" s="56">
        <v>0</v>
      </c>
      <c r="D8" s="57">
        <v>0</v>
      </c>
      <c r="E8" s="57">
        <v>0</v>
      </c>
      <c r="F8" s="57">
        <v>0</v>
      </c>
      <c r="G8" s="58">
        <v>0</v>
      </c>
      <c r="H8" s="25">
        <v>5</v>
      </c>
      <c r="I8" s="24">
        <f>SUM(C8:G8)/5</f>
        <v>0</v>
      </c>
      <c r="J8" s="137">
        <f>AVERAGE(C8:G10)*20</f>
        <v>6.6666666666666661</v>
      </c>
    </row>
    <row r="9" spans="1:10" ht="26" customHeight="1">
      <c r="A9" s="135"/>
      <c r="B9" s="45" t="s">
        <v>14</v>
      </c>
      <c r="C9" s="59">
        <v>0</v>
      </c>
      <c r="D9" s="60">
        <v>0</v>
      </c>
      <c r="E9" s="60">
        <v>0</v>
      </c>
      <c r="F9" s="60">
        <v>0</v>
      </c>
      <c r="G9" s="61">
        <v>0</v>
      </c>
      <c r="H9" s="27">
        <v>3</v>
      </c>
      <c r="I9" s="26">
        <f>SUM(C9:G9)/5</f>
        <v>0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0</v>
      </c>
      <c r="E10" s="63">
        <v>0</v>
      </c>
      <c r="F10" s="63">
        <v>0</v>
      </c>
      <c r="G10" s="64">
        <v>0</v>
      </c>
      <c r="H10" s="29">
        <v>1</v>
      </c>
      <c r="I10" s="28">
        <f>SUM(C10:G10)/5</f>
        <v>1</v>
      </c>
      <c r="J10" s="139"/>
    </row>
    <row r="11" spans="1:10" ht="11" customHeight="1" thickBot="1"/>
    <row r="12" spans="1:10" ht="31">
      <c r="A12" s="14" t="s">
        <v>12</v>
      </c>
      <c r="B12" s="34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1.6666666666666667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0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0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0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0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3:G13"/>
    <mergeCell ref="I13:J13"/>
    <mergeCell ref="C3:G3"/>
    <mergeCell ref="A8:A10"/>
    <mergeCell ref="J8:J10"/>
    <mergeCell ref="C12:G12"/>
    <mergeCell ref="I12:J12"/>
    <mergeCell ref="C17:G17"/>
    <mergeCell ref="I17:J17"/>
    <mergeCell ref="C14:G14"/>
    <mergeCell ref="I14:J14"/>
    <mergeCell ref="C15:G15"/>
    <mergeCell ref="I15:J15"/>
    <mergeCell ref="C16:G16"/>
    <mergeCell ref="I16:J16"/>
  </mergeCells>
  <conditionalFormatting sqref="H8:H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G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0758D9E1-7B98-E043-B079-4129AFF6105C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DE5D-6ABC-BF47-9848-C30DEBC95F1B}">
  <sheetPr>
    <pageSetUpPr fitToPage="1"/>
  </sheetPr>
  <dimension ref="A1:J20"/>
  <sheetViews>
    <sheetView zoomScaleNormal="100" workbookViewId="0">
      <selection activeCell="C8" sqref="C8:G10"/>
    </sheetView>
  </sheetViews>
  <sheetFormatPr defaultColWidth="10.6640625" defaultRowHeight="15.5"/>
  <cols>
    <col min="1" max="1" width="12.1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WASTE &amp; RESOURCE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33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100</v>
      </c>
      <c r="B8" s="46" t="s">
        <v>13</v>
      </c>
      <c r="C8" s="56">
        <v>0</v>
      </c>
      <c r="D8" s="57">
        <v>0</v>
      </c>
      <c r="E8" s="57">
        <v>0</v>
      </c>
      <c r="F8" s="57">
        <v>0</v>
      </c>
      <c r="G8" s="58">
        <v>0</v>
      </c>
      <c r="H8" s="25">
        <v>5</v>
      </c>
      <c r="I8" s="24">
        <f>SUM(C8:G8)/5</f>
        <v>0</v>
      </c>
      <c r="J8" s="137">
        <f>AVERAGE(C8:G10)*20</f>
        <v>6.6666666666666661</v>
      </c>
    </row>
    <row r="9" spans="1:10" ht="26" customHeight="1">
      <c r="A9" s="135"/>
      <c r="B9" s="45" t="s">
        <v>14</v>
      </c>
      <c r="C9" s="59">
        <v>0</v>
      </c>
      <c r="D9" s="60">
        <v>0</v>
      </c>
      <c r="E9" s="60">
        <v>0</v>
      </c>
      <c r="F9" s="60">
        <v>0</v>
      </c>
      <c r="G9" s="61">
        <v>0</v>
      </c>
      <c r="H9" s="27">
        <v>3</v>
      </c>
      <c r="I9" s="26">
        <f>SUM(C9:G9)/5</f>
        <v>0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0</v>
      </c>
      <c r="E10" s="63">
        <v>0</v>
      </c>
      <c r="F10" s="63">
        <v>0</v>
      </c>
      <c r="G10" s="64">
        <v>0</v>
      </c>
      <c r="H10" s="29">
        <v>1</v>
      </c>
      <c r="I10" s="28">
        <f>SUM(C10:G10)/5</f>
        <v>1</v>
      </c>
      <c r="J10" s="139"/>
    </row>
    <row r="11" spans="1:10" ht="11" customHeight="1" thickBot="1"/>
    <row r="12" spans="1:10" ht="31">
      <c r="A12" s="14" t="s">
        <v>12</v>
      </c>
      <c r="B12" s="34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1.6666666666666667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0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0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0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0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3:G13"/>
    <mergeCell ref="I13:J13"/>
    <mergeCell ref="C3:G3"/>
    <mergeCell ref="A8:A10"/>
    <mergeCell ref="J8:J10"/>
    <mergeCell ref="C12:G12"/>
    <mergeCell ref="I12:J12"/>
    <mergeCell ref="C17:G17"/>
    <mergeCell ref="I17:J17"/>
    <mergeCell ref="C14:G14"/>
    <mergeCell ref="I14:J14"/>
    <mergeCell ref="C15:G15"/>
    <mergeCell ref="I15:J15"/>
    <mergeCell ref="C16:G16"/>
    <mergeCell ref="I16:J16"/>
  </mergeCells>
  <conditionalFormatting sqref="H8:H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G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D2FD0F60-63F2-EA4A-B60B-B67194E17CD0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1308D-0BF4-DC46-B6D3-E40B39C7221D}">
  <sheetPr>
    <pageSetUpPr fitToPage="1"/>
  </sheetPr>
  <dimension ref="A1:J20"/>
  <sheetViews>
    <sheetView zoomScaleNormal="100" workbookViewId="0">
      <selection activeCell="C8" sqref="C8:G10"/>
    </sheetView>
  </sheetViews>
  <sheetFormatPr defaultColWidth="10.6640625" defaultRowHeight="15.5"/>
  <cols>
    <col min="1" max="1" width="12.1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LAND USE &amp; FOOD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33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101</v>
      </c>
      <c r="B8" s="46" t="s">
        <v>13</v>
      </c>
      <c r="C8" s="56">
        <v>0</v>
      </c>
      <c r="D8" s="57">
        <v>0</v>
      </c>
      <c r="E8" s="57">
        <v>0</v>
      </c>
      <c r="F8" s="57">
        <v>0</v>
      </c>
      <c r="G8" s="58">
        <v>0</v>
      </c>
      <c r="H8" s="25">
        <v>5</v>
      </c>
      <c r="I8" s="24">
        <f>SUM(C8:G8)/5</f>
        <v>0</v>
      </c>
      <c r="J8" s="137">
        <f>AVERAGE(C8:G10)*20</f>
        <v>6.6666666666666661</v>
      </c>
    </row>
    <row r="9" spans="1:10" ht="26" customHeight="1">
      <c r="A9" s="135"/>
      <c r="B9" s="45" t="s">
        <v>14</v>
      </c>
      <c r="C9" s="59">
        <v>0</v>
      </c>
      <c r="D9" s="60">
        <v>0</v>
      </c>
      <c r="E9" s="60">
        <v>0</v>
      </c>
      <c r="F9" s="60">
        <v>0</v>
      </c>
      <c r="G9" s="61">
        <v>0</v>
      </c>
      <c r="H9" s="27">
        <v>3</v>
      </c>
      <c r="I9" s="26">
        <f>SUM(C9:G9)/5</f>
        <v>0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0</v>
      </c>
      <c r="E10" s="63">
        <v>0</v>
      </c>
      <c r="F10" s="63">
        <v>0</v>
      </c>
      <c r="G10" s="64">
        <v>0</v>
      </c>
      <c r="H10" s="29">
        <v>1</v>
      </c>
      <c r="I10" s="28">
        <f>SUM(C10:G10)/5</f>
        <v>1</v>
      </c>
      <c r="J10" s="139"/>
    </row>
    <row r="11" spans="1:10" ht="11" customHeight="1" thickBot="1"/>
    <row r="12" spans="1:10" ht="31">
      <c r="A12" s="14" t="s">
        <v>12</v>
      </c>
      <c r="B12" s="34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1.6666666666666667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0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0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0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0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3:G13"/>
    <mergeCell ref="I13:J13"/>
    <mergeCell ref="C3:G3"/>
    <mergeCell ref="A8:A10"/>
    <mergeCell ref="J8:J10"/>
    <mergeCell ref="C12:G12"/>
    <mergeCell ref="I12:J12"/>
    <mergeCell ref="C17:G17"/>
    <mergeCell ref="I17:J17"/>
    <mergeCell ref="C14:G14"/>
    <mergeCell ref="I14:J14"/>
    <mergeCell ref="C15:G15"/>
    <mergeCell ref="I15:J15"/>
    <mergeCell ref="C16:G16"/>
    <mergeCell ref="I16:J16"/>
  </mergeCells>
  <conditionalFormatting sqref="H8:H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G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7E14FBFF-5C42-DE46-A0C1-8159C363D5B6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AEDB-0FC6-D14D-9E02-653EFD6ED52A}">
  <sheetPr>
    <pageSetUpPr fitToPage="1"/>
  </sheetPr>
  <dimension ref="A1:J20"/>
  <sheetViews>
    <sheetView topLeftCell="A16" zoomScaleNormal="100" workbookViewId="0">
      <selection activeCell="C13" sqref="C13:G13"/>
    </sheetView>
  </sheetViews>
  <sheetFormatPr defaultColWidth="10.6640625" defaultRowHeight="15.5"/>
  <cols>
    <col min="1" max="1" width="19.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ENERGY INFRASTRUCTURE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33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102</v>
      </c>
      <c r="B8" s="46" t="s">
        <v>13</v>
      </c>
      <c r="C8" s="56">
        <v>5</v>
      </c>
      <c r="D8" s="57">
        <v>1</v>
      </c>
      <c r="E8" s="57">
        <v>2</v>
      </c>
      <c r="F8" s="57">
        <v>2</v>
      </c>
      <c r="G8" s="58">
        <v>4</v>
      </c>
      <c r="H8" s="25">
        <v>5</v>
      </c>
      <c r="I8" s="24">
        <f>SUM(C8:G8)/5</f>
        <v>2.8</v>
      </c>
      <c r="J8" s="137">
        <f>AVERAGE(C8:G10)*20</f>
        <v>72</v>
      </c>
    </row>
    <row r="9" spans="1:10" ht="26" customHeight="1">
      <c r="A9" s="135"/>
      <c r="B9" s="45" t="s">
        <v>14</v>
      </c>
      <c r="C9" s="59">
        <v>5</v>
      </c>
      <c r="D9" s="60">
        <v>3</v>
      </c>
      <c r="E9" s="60">
        <v>3</v>
      </c>
      <c r="F9" s="60">
        <v>2</v>
      </c>
      <c r="G9" s="61">
        <v>5</v>
      </c>
      <c r="H9" s="27">
        <v>3</v>
      </c>
      <c r="I9" s="26">
        <f>SUM(C9:G9)/5</f>
        <v>3.6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3</v>
      </c>
      <c r="E10" s="63">
        <v>5</v>
      </c>
      <c r="F10" s="63">
        <v>4</v>
      </c>
      <c r="G10" s="64">
        <v>5</v>
      </c>
      <c r="H10" s="29">
        <v>1</v>
      </c>
      <c r="I10" s="28">
        <f>SUM(C10:G10)/5</f>
        <v>4.4000000000000004</v>
      </c>
      <c r="J10" s="139"/>
    </row>
    <row r="11" spans="1:10" ht="11" customHeight="1" thickBot="1"/>
    <row r="12" spans="1:10" ht="31">
      <c r="A12" s="14" t="s">
        <v>12</v>
      </c>
      <c r="B12" s="34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5</v>
      </c>
      <c r="B13" s="19" t="s">
        <v>18</v>
      </c>
      <c r="C13" s="162" t="s">
        <v>120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2.3333333333333335</v>
      </c>
      <c r="B14" s="21" t="s">
        <v>19</v>
      </c>
      <c r="C14" s="168" t="s">
        <v>121</v>
      </c>
      <c r="D14" s="168"/>
      <c r="E14" s="168"/>
      <c r="F14" s="168"/>
      <c r="G14" s="168"/>
      <c r="H14" s="66"/>
      <c r="I14" s="169" t="s">
        <v>122</v>
      </c>
      <c r="J14" s="170"/>
    </row>
    <row r="15" spans="1:10" s="12" customFormat="1" ht="125" customHeight="1">
      <c r="A15" s="20">
        <f>AVERAGE(E8:E10)</f>
        <v>3.3333333333333335</v>
      </c>
      <c r="B15" s="21" t="s">
        <v>20</v>
      </c>
      <c r="C15" s="168" t="s">
        <v>123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2.6666666666666665</v>
      </c>
      <c r="B16" s="21" t="s">
        <v>21</v>
      </c>
      <c r="C16" s="168" t="s">
        <v>124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4.666666666666667</v>
      </c>
      <c r="B17" s="23" t="s">
        <v>22</v>
      </c>
      <c r="C17" s="165" t="s">
        <v>125</v>
      </c>
      <c r="D17" s="165"/>
      <c r="E17" s="165"/>
      <c r="F17" s="165"/>
      <c r="G17" s="165"/>
      <c r="H17" s="67"/>
      <c r="I17" s="166" t="s">
        <v>126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3:G13"/>
    <mergeCell ref="I13:J13"/>
    <mergeCell ref="C3:G3"/>
    <mergeCell ref="A8:A10"/>
    <mergeCell ref="J8:J10"/>
    <mergeCell ref="C12:G12"/>
    <mergeCell ref="I12:J12"/>
    <mergeCell ref="C17:G17"/>
    <mergeCell ref="I17:J17"/>
    <mergeCell ref="C14:G14"/>
    <mergeCell ref="I14:J14"/>
    <mergeCell ref="C15:G15"/>
    <mergeCell ref="I15:J15"/>
    <mergeCell ref="C16:G16"/>
    <mergeCell ref="I16:J16"/>
  </mergeCells>
  <conditionalFormatting sqref="H8:H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G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6C2D9B63-038E-694F-9C28-A935611A81AD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8144-6DB9-4546-8955-242A5C0B81C0}">
  <sheetPr>
    <pageSetUpPr fitToPage="1"/>
  </sheetPr>
  <dimension ref="A1:J20"/>
  <sheetViews>
    <sheetView zoomScaleNormal="100" workbookViewId="0">
      <selection activeCell="C8" sqref="C8"/>
    </sheetView>
  </sheetViews>
  <sheetFormatPr defaultColWidth="10.6640625" defaultRowHeight="15.5"/>
  <cols>
    <col min="1" max="1" width="17.6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CONSUMPTION (Scope 3)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33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103</v>
      </c>
      <c r="B8" s="46" t="s">
        <v>13</v>
      </c>
      <c r="C8" s="56">
        <v>0</v>
      </c>
      <c r="D8" s="57">
        <v>0</v>
      </c>
      <c r="E8" s="57">
        <v>0</v>
      </c>
      <c r="F8" s="57">
        <v>0</v>
      </c>
      <c r="G8" s="58">
        <v>0</v>
      </c>
      <c r="H8" s="25">
        <v>5</v>
      </c>
      <c r="I8" s="24">
        <f>SUM(C8:G8)/5</f>
        <v>0</v>
      </c>
      <c r="J8" s="137">
        <f>AVERAGE(C8:G10)*20</f>
        <v>6.6666666666666661</v>
      </c>
    </row>
    <row r="9" spans="1:10" ht="26" customHeight="1">
      <c r="A9" s="135"/>
      <c r="B9" s="45" t="s">
        <v>14</v>
      </c>
      <c r="C9" s="59">
        <v>0</v>
      </c>
      <c r="D9" s="60">
        <v>0</v>
      </c>
      <c r="E9" s="60">
        <v>0</v>
      </c>
      <c r="F9" s="60">
        <v>0</v>
      </c>
      <c r="G9" s="61">
        <v>0</v>
      </c>
      <c r="H9" s="27">
        <v>3</v>
      </c>
      <c r="I9" s="26">
        <f>SUM(C9:G9)/5</f>
        <v>0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0</v>
      </c>
      <c r="E10" s="63">
        <v>0</v>
      </c>
      <c r="F10" s="63">
        <v>0</v>
      </c>
      <c r="G10" s="64">
        <v>0</v>
      </c>
      <c r="H10" s="29">
        <v>1</v>
      </c>
      <c r="I10" s="28">
        <f>SUM(C10:G10)/5</f>
        <v>1</v>
      </c>
      <c r="J10" s="139"/>
    </row>
    <row r="11" spans="1:10" ht="11" customHeight="1" thickBot="1"/>
    <row r="12" spans="1:10" ht="31">
      <c r="A12" s="14" t="s">
        <v>12</v>
      </c>
      <c r="B12" s="34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1.6666666666666667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0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0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0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0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3:G13"/>
    <mergeCell ref="I13:J13"/>
    <mergeCell ref="C3:G3"/>
    <mergeCell ref="A8:A10"/>
    <mergeCell ref="J8:J10"/>
    <mergeCell ref="C12:G12"/>
    <mergeCell ref="I12:J12"/>
    <mergeCell ref="C17:G17"/>
    <mergeCell ref="I17:J17"/>
    <mergeCell ref="C14:G14"/>
    <mergeCell ref="I14:J14"/>
    <mergeCell ref="C15:G15"/>
    <mergeCell ref="I15:J15"/>
    <mergeCell ref="C16:G16"/>
    <mergeCell ref="I16:J16"/>
  </mergeCells>
  <conditionalFormatting sqref="H8:H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G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7D4B9E3E-4E60-8A4F-AC90-10F4E8B2D0F5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C5665-18DB-E04A-BF49-9DF374A752FD}">
  <sheetPr>
    <pageSetUpPr fitToPage="1"/>
  </sheetPr>
  <dimension ref="A1:J20"/>
  <sheetViews>
    <sheetView topLeftCell="A15" zoomScale="181" zoomScaleNormal="181" workbookViewId="0">
      <selection activeCell="C13" sqref="C13:J17"/>
    </sheetView>
  </sheetViews>
  <sheetFormatPr defaultColWidth="10.6640625" defaultRowHeight="15.5"/>
  <cols>
    <col min="1" max="1" width="12.1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HOUSING, Council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11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/>
      <c r="C6" s="42"/>
      <c r="D6" s="42"/>
      <c r="E6" s="42"/>
      <c r="F6" s="42"/>
      <c r="G6" s="43" t="s">
        <v>51</v>
      </c>
      <c r="H6" s="42"/>
      <c r="I6" s="41"/>
      <c r="J6" s="69"/>
    </row>
    <row r="7" spans="1:10" ht="9" customHeight="1" thickBot="1"/>
    <row r="8" spans="1:10" ht="29" customHeight="1">
      <c r="A8" s="134" t="s">
        <v>9</v>
      </c>
      <c r="B8" s="46" t="s">
        <v>13</v>
      </c>
      <c r="C8" s="56">
        <v>1</v>
      </c>
      <c r="D8" s="57">
        <v>1</v>
      </c>
      <c r="E8" s="57">
        <v>5</v>
      </c>
      <c r="F8" s="57">
        <v>4</v>
      </c>
      <c r="G8" s="58">
        <v>5</v>
      </c>
      <c r="H8" s="25">
        <v>5</v>
      </c>
      <c r="I8" s="24">
        <f>SUM(C8:G8)/5</f>
        <v>3.2</v>
      </c>
      <c r="J8" s="137">
        <f>AVERAGE(C8:G10)*20</f>
        <v>77.333333333333329</v>
      </c>
    </row>
    <row r="9" spans="1:10" ht="26" customHeight="1">
      <c r="A9" s="135"/>
      <c r="B9" s="45" t="s">
        <v>14</v>
      </c>
      <c r="C9" s="59">
        <v>5</v>
      </c>
      <c r="D9" s="60">
        <v>2</v>
      </c>
      <c r="E9" s="60">
        <v>5</v>
      </c>
      <c r="F9" s="60">
        <v>3</v>
      </c>
      <c r="G9" s="61">
        <v>5</v>
      </c>
      <c r="H9" s="27">
        <v>3</v>
      </c>
      <c r="I9" s="26">
        <f>SUM(C9:G9)/5</f>
        <v>4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2</v>
      </c>
      <c r="E10" s="63">
        <v>5</v>
      </c>
      <c r="F10" s="63">
        <v>5</v>
      </c>
      <c r="G10" s="64">
        <v>5</v>
      </c>
      <c r="H10" s="29">
        <v>1</v>
      </c>
      <c r="I10" s="28">
        <f>SUM(C10:G10)/5</f>
        <v>4.4000000000000004</v>
      </c>
      <c r="J10" s="139"/>
    </row>
    <row r="11" spans="1:10" ht="11" customHeight="1" thickBot="1"/>
    <row r="12" spans="1:10" ht="31">
      <c r="A12" s="14" t="s">
        <v>12</v>
      </c>
      <c r="B12" s="15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3.6666666666666665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1.6666666666666667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5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4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5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3:G3"/>
    <mergeCell ref="A8:A10"/>
    <mergeCell ref="J8:J10"/>
    <mergeCell ref="C12:G12"/>
    <mergeCell ref="I12:J12"/>
    <mergeCell ref="C14:G14"/>
    <mergeCell ref="C15:G15"/>
    <mergeCell ref="C16:G16"/>
    <mergeCell ref="C17:G17"/>
    <mergeCell ref="I13:J13"/>
    <mergeCell ref="I14:J14"/>
    <mergeCell ref="I15:J15"/>
    <mergeCell ref="I16:J16"/>
    <mergeCell ref="I17:J17"/>
    <mergeCell ref="C13:G13"/>
  </mergeCells>
  <conditionalFormatting sqref="C8:H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1EB278BC-F5D1-FF4E-A183-4946613FE64B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ignoredErrors>
    <ignoredError sqref="I8:I10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A190B-5535-0B44-9DCF-C20D16D7AAF6}">
  <sheetPr>
    <pageSetUpPr fitToPage="1"/>
  </sheetPr>
  <dimension ref="A1:D22"/>
  <sheetViews>
    <sheetView zoomScale="137" zoomScaleNormal="137" workbookViewId="0">
      <selection activeCell="H14" sqref="H14"/>
    </sheetView>
  </sheetViews>
  <sheetFormatPr defaultColWidth="10.6640625" defaultRowHeight="15.5"/>
  <cols>
    <col min="1" max="1" width="8.1640625" customWidth="1"/>
    <col min="2" max="2" width="22.33203125" customWidth="1"/>
    <col min="3" max="3" width="37.1640625" customWidth="1"/>
    <col min="4" max="4" width="31.5" customWidth="1"/>
  </cols>
  <sheetData>
    <row r="1" spans="1:4" ht="27" customHeight="1">
      <c r="A1" s="35" t="s">
        <v>37</v>
      </c>
    </row>
    <row r="2" spans="1:4" ht="28.5">
      <c r="A2" s="36" t="s">
        <v>38</v>
      </c>
    </row>
    <row r="4" spans="1:4" ht="28.5">
      <c r="A4" s="30" t="s">
        <v>92</v>
      </c>
    </row>
    <row r="6" spans="1:4" ht="16" thickBot="1"/>
    <row r="7" spans="1:4">
      <c r="A7" s="89" t="s">
        <v>0</v>
      </c>
      <c r="B7" s="90" t="s">
        <v>34</v>
      </c>
      <c r="C7" s="90" t="s">
        <v>47</v>
      </c>
      <c r="D7" s="91" t="s">
        <v>11</v>
      </c>
    </row>
    <row r="8" spans="1:4">
      <c r="A8" s="92" t="s">
        <v>25</v>
      </c>
      <c r="B8" s="7"/>
      <c r="C8" s="7" t="s">
        <v>79</v>
      </c>
      <c r="D8" s="93"/>
    </row>
    <row r="9" spans="1:4">
      <c r="A9" s="94"/>
      <c r="B9" s="88" t="s">
        <v>26</v>
      </c>
      <c r="C9" s="7" t="s">
        <v>79</v>
      </c>
      <c r="D9" s="93"/>
    </row>
    <row r="10" spans="1:4">
      <c r="A10" s="94"/>
      <c r="B10" s="88" t="s">
        <v>27</v>
      </c>
      <c r="C10" s="7" t="s">
        <v>79</v>
      </c>
      <c r="D10" s="93"/>
    </row>
    <row r="11" spans="1:4">
      <c r="A11" s="94"/>
      <c r="B11" s="88" t="s">
        <v>28</v>
      </c>
      <c r="C11" s="7" t="s">
        <v>79</v>
      </c>
      <c r="D11" s="93"/>
    </row>
    <row r="12" spans="1:4">
      <c r="A12" s="94"/>
      <c r="B12" s="88" t="s">
        <v>29</v>
      </c>
      <c r="C12" s="7" t="s">
        <v>79</v>
      </c>
      <c r="D12" s="93"/>
    </row>
    <row r="13" spans="1:4">
      <c r="A13" s="94"/>
      <c r="B13" s="88" t="s">
        <v>30</v>
      </c>
      <c r="C13" s="7" t="s">
        <v>79</v>
      </c>
      <c r="D13" s="93"/>
    </row>
    <row r="14" spans="1:4">
      <c r="A14" s="94"/>
      <c r="B14" s="88" t="s">
        <v>35</v>
      </c>
      <c r="C14" s="7" t="s">
        <v>79</v>
      </c>
      <c r="D14" s="93"/>
    </row>
    <row r="15" spans="1:4">
      <c r="A15" s="92" t="s">
        <v>31</v>
      </c>
      <c r="B15" s="7"/>
      <c r="C15" s="7" t="s">
        <v>80</v>
      </c>
      <c r="D15" s="93"/>
    </row>
    <row r="16" spans="1:4">
      <c r="A16" s="92" t="s">
        <v>32</v>
      </c>
      <c r="B16" s="7"/>
      <c r="C16" s="7" t="s">
        <v>89</v>
      </c>
      <c r="D16" s="93"/>
    </row>
    <row r="17" spans="1:4">
      <c r="A17" s="92" t="s">
        <v>33</v>
      </c>
      <c r="B17" s="7"/>
      <c r="C17" s="7" t="s">
        <v>81</v>
      </c>
      <c r="D17" s="93"/>
    </row>
    <row r="18" spans="1:4">
      <c r="A18" s="92" t="s">
        <v>91</v>
      </c>
      <c r="B18" s="7"/>
      <c r="C18" s="7" t="s">
        <v>83</v>
      </c>
      <c r="D18" s="93"/>
    </row>
    <row r="19" spans="1:4">
      <c r="A19" s="92" t="s">
        <v>90</v>
      </c>
      <c r="B19" s="7"/>
      <c r="C19" s="7" t="s">
        <v>86</v>
      </c>
      <c r="D19" s="93"/>
    </row>
    <row r="20" spans="1:4">
      <c r="A20" s="95" t="s">
        <v>36</v>
      </c>
      <c r="B20" s="7"/>
      <c r="C20" s="7" t="s">
        <v>82</v>
      </c>
      <c r="D20" s="93"/>
    </row>
    <row r="21" spans="1:4">
      <c r="A21" s="95" t="s">
        <v>87</v>
      </c>
      <c r="B21" s="7"/>
      <c r="C21" s="7" t="s">
        <v>88</v>
      </c>
      <c r="D21" s="93"/>
    </row>
    <row r="22" spans="1:4" ht="16" thickBot="1">
      <c r="A22" s="96" t="s">
        <v>84</v>
      </c>
      <c r="B22" s="97"/>
      <c r="C22" s="98" t="s">
        <v>85</v>
      </c>
      <c r="D22" s="99" t="s">
        <v>93</v>
      </c>
    </row>
  </sheetData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/>
  <headerFooter>
    <oddFooter>Page &amp;P&amp;R&amp;A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6FD1-70D7-3844-9E05-4CD3586C5B7A}">
  <sheetPr>
    <pageSetUpPr fitToPage="1"/>
  </sheetPr>
  <dimension ref="A1:J20"/>
  <sheetViews>
    <sheetView zoomScaleNormal="100" workbookViewId="0">
      <selection activeCell="C16" sqref="C16:G16"/>
    </sheetView>
  </sheetViews>
  <sheetFormatPr defaultColWidth="10.6640625" defaultRowHeight="15.5"/>
  <cols>
    <col min="1" max="1" width="12.1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EXAMPLE: HOUSING, Council</v>
      </c>
    </row>
    <row r="3" spans="1:10" ht="55" customHeight="1">
      <c r="A3" s="10" t="s">
        <v>53</v>
      </c>
      <c r="B3" s="8" t="s">
        <v>1</v>
      </c>
      <c r="C3" s="132" t="s">
        <v>8</v>
      </c>
      <c r="D3" s="133"/>
      <c r="E3" s="133"/>
      <c r="F3" s="133"/>
      <c r="G3" s="133"/>
      <c r="H3" s="11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71">
        <v>1500</v>
      </c>
      <c r="C6" s="42"/>
      <c r="D6" s="42"/>
      <c r="E6" s="42"/>
      <c r="F6" s="42"/>
      <c r="G6" s="43" t="s">
        <v>51</v>
      </c>
      <c r="H6" s="42"/>
      <c r="I6" s="41"/>
      <c r="J6" s="72">
        <v>0.01</v>
      </c>
    </row>
    <row r="7" spans="1:10" ht="9" customHeight="1" thickBot="1"/>
    <row r="8" spans="1:10" ht="29" customHeight="1">
      <c r="A8" s="134" t="s">
        <v>63</v>
      </c>
      <c r="B8" s="46" t="s">
        <v>13</v>
      </c>
      <c r="C8" s="73">
        <v>4</v>
      </c>
      <c r="D8" s="74">
        <v>2</v>
      </c>
      <c r="E8" s="74">
        <v>3</v>
      </c>
      <c r="F8" s="74">
        <v>1</v>
      </c>
      <c r="G8" s="75">
        <v>2</v>
      </c>
      <c r="H8" s="25">
        <v>5</v>
      </c>
      <c r="I8" s="24">
        <f>SUM(C8:G8)/5</f>
        <v>2.4</v>
      </c>
      <c r="J8" s="137">
        <f>AVERAGE(C8:G10)*20</f>
        <v>61.333333333333336</v>
      </c>
    </row>
    <row r="9" spans="1:10" ht="26" customHeight="1">
      <c r="A9" s="135"/>
      <c r="B9" s="45" t="s">
        <v>14</v>
      </c>
      <c r="C9" s="76">
        <v>5</v>
      </c>
      <c r="D9" s="77">
        <v>3</v>
      </c>
      <c r="E9" s="77">
        <v>4</v>
      </c>
      <c r="F9" s="77">
        <v>1</v>
      </c>
      <c r="G9" s="78">
        <v>3</v>
      </c>
      <c r="H9" s="27">
        <v>3</v>
      </c>
      <c r="I9" s="26">
        <f>SUM(C9:G9)/5</f>
        <v>3.2</v>
      </c>
      <c r="J9" s="138"/>
    </row>
    <row r="10" spans="1:10" ht="26" customHeight="1" thickBot="1">
      <c r="A10" s="136"/>
      <c r="B10" s="44" t="s">
        <v>15</v>
      </c>
      <c r="C10" s="79">
        <v>5</v>
      </c>
      <c r="D10" s="80">
        <v>3</v>
      </c>
      <c r="E10" s="80">
        <v>4</v>
      </c>
      <c r="F10" s="80">
        <v>2</v>
      </c>
      <c r="G10" s="81">
        <v>4</v>
      </c>
      <c r="H10" s="29">
        <v>1</v>
      </c>
      <c r="I10" s="28">
        <f>SUM(C10:G10)/5</f>
        <v>3.6</v>
      </c>
      <c r="J10" s="139"/>
    </row>
    <row r="11" spans="1:10" ht="11" customHeight="1" thickBot="1"/>
    <row r="12" spans="1:10" ht="31">
      <c r="A12" s="14" t="s">
        <v>12</v>
      </c>
      <c r="B12" s="16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4.666666666666667</v>
      </c>
      <c r="B13" s="19" t="s">
        <v>18</v>
      </c>
      <c r="C13" s="129" t="s">
        <v>64</v>
      </c>
      <c r="D13" s="129"/>
      <c r="E13" s="129"/>
      <c r="F13" s="129"/>
      <c r="G13" s="129"/>
      <c r="H13" s="82"/>
      <c r="I13" s="130" t="s">
        <v>24</v>
      </c>
      <c r="J13" s="131"/>
    </row>
    <row r="14" spans="1:10" s="12" customFormat="1" ht="125" customHeight="1">
      <c r="A14" s="20">
        <f>AVERAGE(D8:D10)</f>
        <v>2.6666666666666665</v>
      </c>
      <c r="B14" s="21" t="s">
        <v>19</v>
      </c>
      <c r="C14" s="145" t="s">
        <v>66</v>
      </c>
      <c r="D14" s="145"/>
      <c r="E14" s="145"/>
      <c r="F14" s="145"/>
      <c r="G14" s="145"/>
      <c r="H14" s="83"/>
      <c r="I14" s="146" t="s">
        <v>65</v>
      </c>
      <c r="J14" s="147"/>
    </row>
    <row r="15" spans="1:10" s="12" customFormat="1" ht="125" customHeight="1">
      <c r="A15" s="20">
        <f>AVERAGE(E8:E10)</f>
        <v>3.6666666666666665</v>
      </c>
      <c r="B15" s="21" t="s">
        <v>20</v>
      </c>
      <c r="C15" s="145" t="s">
        <v>67</v>
      </c>
      <c r="D15" s="145"/>
      <c r="E15" s="145"/>
      <c r="F15" s="145"/>
      <c r="G15" s="145"/>
      <c r="H15" s="83"/>
      <c r="I15" s="146" t="s">
        <v>68</v>
      </c>
      <c r="J15" s="147"/>
    </row>
    <row r="16" spans="1:10" s="12" customFormat="1" ht="125" customHeight="1">
      <c r="A16" s="20">
        <f>AVERAGE(F8:F10)</f>
        <v>1.3333333333333333</v>
      </c>
      <c r="B16" s="21" t="s">
        <v>21</v>
      </c>
      <c r="C16" s="145" t="s">
        <v>69</v>
      </c>
      <c r="D16" s="145"/>
      <c r="E16" s="145"/>
      <c r="F16" s="145"/>
      <c r="G16" s="145"/>
      <c r="H16" s="83"/>
      <c r="I16" s="146" t="s">
        <v>24</v>
      </c>
      <c r="J16" s="147"/>
    </row>
    <row r="17" spans="1:10" s="12" customFormat="1" ht="125" customHeight="1" thickBot="1">
      <c r="A17" s="22">
        <f>AVERAGE(G8:G10)</f>
        <v>3</v>
      </c>
      <c r="B17" s="23" t="s">
        <v>22</v>
      </c>
      <c r="C17" s="142" t="s">
        <v>70</v>
      </c>
      <c r="D17" s="142"/>
      <c r="E17" s="142"/>
      <c r="F17" s="142"/>
      <c r="G17" s="142"/>
      <c r="H17" s="84"/>
      <c r="I17" s="143" t="s">
        <v>24</v>
      </c>
      <c r="J17" s="144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7:G17"/>
    <mergeCell ref="I17:J17"/>
    <mergeCell ref="C14:G14"/>
    <mergeCell ref="I14:J14"/>
    <mergeCell ref="C15:G15"/>
    <mergeCell ref="I15:J15"/>
    <mergeCell ref="C16:G16"/>
    <mergeCell ref="I16:J16"/>
    <mergeCell ref="C13:G13"/>
    <mergeCell ref="I13:J13"/>
    <mergeCell ref="C3:G3"/>
    <mergeCell ref="A8:A10"/>
    <mergeCell ref="J8:J10"/>
    <mergeCell ref="C12:G12"/>
    <mergeCell ref="I12:J12"/>
  </mergeCells>
  <conditionalFormatting sqref="C8:H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09C7DEB5-2676-474E-ABF5-813CA4DEA055}">
      <formula1>1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ignoredErrors>
    <ignoredError sqref="I8:I10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B8B00-6327-594C-A7A0-896AC4223B2D}">
  <sheetPr>
    <pageSetUpPr fitToPage="1"/>
  </sheetPr>
  <dimension ref="A1:L58"/>
  <sheetViews>
    <sheetView workbookViewId="0">
      <selection activeCell="N45" sqref="N45"/>
    </sheetView>
  </sheetViews>
  <sheetFormatPr defaultColWidth="10.6640625" defaultRowHeight="15.5"/>
  <cols>
    <col min="1" max="1" width="18.1640625" customWidth="1"/>
    <col min="2" max="2" width="14.33203125" customWidth="1"/>
    <col min="9" max="9" width="1.83203125" customWidth="1"/>
    <col min="11" max="11" width="1.83203125" customWidth="1"/>
    <col min="12" max="12" width="13.5" customWidth="1"/>
  </cols>
  <sheetData>
    <row r="1" spans="1:12" ht="28.5">
      <c r="A1" s="36" t="s">
        <v>38</v>
      </c>
      <c r="B1" s="35"/>
    </row>
    <row r="2" spans="1:12" ht="28.5">
      <c r="A2" s="30" t="s">
        <v>62</v>
      </c>
      <c r="B2" s="30"/>
    </row>
    <row r="3" spans="1:12" ht="15" customHeight="1" thickBot="1"/>
    <row r="4" spans="1:12" ht="53" customHeight="1">
      <c r="A4" s="10" t="s">
        <v>73</v>
      </c>
      <c r="B4" s="50" t="s">
        <v>104</v>
      </c>
      <c r="C4" s="8" t="s">
        <v>1</v>
      </c>
      <c r="D4" s="160" t="s">
        <v>8</v>
      </c>
      <c r="E4" s="161"/>
      <c r="F4" s="161"/>
      <c r="G4" s="161"/>
      <c r="H4" s="161"/>
      <c r="I4" s="87"/>
      <c r="J4" s="8" t="s">
        <v>56</v>
      </c>
      <c r="K4" s="50"/>
      <c r="L4" s="9" t="s">
        <v>7</v>
      </c>
    </row>
    <row r="5" spans="1:12" ht="16" thickBot="1">
      <c r="A5" s="2"/>
      <c r="B5" s="51"/>
      <c r="C5" s="5"/>
      <c r="D5" s="6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/>
      <c r="J5" s="5"/>
      <c r="K5" s="102"/>
      <c r="L5" s="4"/>
    </row>
    <row r="6" spans="1:12" ht="7" customHeight="1" thickBot="1"/>
    <row r="7" spans="1:12" ht="18.5">
      <c r="A7" s="157" t="str">
        <f>'HOUSING Council'!$A$8</f>
        <v>HOUSING, Council</v>
      </c>
      <c r="B7" s="52">
        <f>'HOUSING Council'!$B$6</f>
        <v>0</v>
      </c>
      <c r="C7" s="46" t="s">
        <v>13</v>
      </c>
      <c r="D7" s="24">
        <f>'HOUSING Council'!$C$8</f>
        <v>4</v>
      </c>
      <c r="E7" s="24">
        <f>'HOUSING Council'!$D$8</f>
        <v>1</v>
      </c>
      <c r="F7" s="24">
        <f>'HOUSING Council'!$E$8</f>
        <v>5</v>
      </c>
      <c r="G7" s="24">
        <f>'HOUSING Council'!$F$8</f>
        <v>4</v>
      </c>
      <c r="H7" s="24">
        <f>'HOUSING Council'!$G$8</f>
        <v>5</v>
      </c>
      <c r="I7" s="24"/>
      <c r="J7" s="24">
        <f t="shared" ref="J7:J24" si="0">SUM(D7:H7)/5</f>
        <v>3.8</v>
      </c>
      <c r="K7" s="103"/>
      <c r="L7" s="137">
        <f>AVERAGE(D7:H9)*20</f>
        <v>81.333333333333329</v>
      </c>
    </row>
    <row r="8" spans="1:12" ht="18.5">
      <c r="A8" s="158"/>
      <c r="B8" s="53">
        <f>'HOUSING Council'!$J$6</f>
        <v>0</v>
      </c>
      <c r="C8" s="45" t="s">
        <v>14</v>
      </c>
      <c r="D8" s="26">
        <f>'HOUSING Council'!$C$9</f>
        <v>5</v>
      </c>
      <c r="E8" s="26">
        <f>'HOUSING Council'!$D$9</f>
        <v>2</v>
      </c>
      <c r="F8" s="26">
        <f>'HOUSING Council'!$E$9</f>
        <v>5</v>
      </c>
      <c r="G8" s="26">
        <f>'HOUSING Council'!$F$9</f>
        <v>3</v>
      </c>
      <c r="H8" s="26">
        <f>'HOUSING Council'!$G$9</f>
        <v>5</v>
      </c>
      <c r="I8" s="26"/>
      <c r="J8" s="26">
        <f t="shared" si="0"/>
        <v>4</v>
      </c>
      <c r="K8" s="104"/>
      <c r="L8" s="138"/>
    </row>
    <row r="9" spans="1:12" ht="19" thickBot="1">
      <c r="A9" s="159"/>
      <c r="B9" s="54"/>
      <c r="C9" s="44" t="s">
        <v>15</v>
      </c>
      <c r="D9" s="28">
        <f>'HOUSING Council'!$C$10</f>
        <v>5</v>
      </c>
      <c r="E9" s="28">
        <f>'HOUSING Council'!$D$10</f>
        <v>2</v>
      </c>
      <c r="F9" s="28">
        <f>'HOUSING Council'!$E$10</f>
        <v>5</v>
      </c>
      <c r="G9" s="28">
        <f>'HOUSING Council'!$F$10</f>
        <v>5</v>
      </c>
      <c r="H9" s="28">
        <f>'HOUSING Council'!$G$10</f>
        <v>5</v>
      </c>
      <c r="I9" s="28"/>
      <c r="J9" s="28">
        <f t="shared" si="0"/>
        <v>4.4000000000000004</v>
      </c>
      <c r="K9" s="105"/>
      <c r="L9" s="139"/>
    </row>
    <row r="10" spans="1:12" ht="20" customHeight="1">
      <c r="A10" s="157" t="str">
        <f>'HOUSING HA'!$A$8</f>
        <v>HOUSING, Housing Association</v>
      </c>
      <c r="B10" s="52">
        <f>'HOUSING HA'!$B$6</f>
        <v>0</v>
      </c>
      <c r="C10" s="46" t="s">
        <v>13</v>
      </c>
      <c r="D10" s="24">
        <f>'HOUSING HA'!$C$8</f>
        <v>0</v>
      </c>
      <c r="E10" s="24">
        <f>'HOUSING HA'!$D$8</f>
        <v>0</v>
      </c>
      <c r="F10" s="24">
        <f>'HOUSING HA'!$E$8</f>
        <v>0</v>
      </c>
      <c r="G10" s="24">
        <f>'HOUSING HA'!$F$8</f>
        <v>0</v>
      </c>
      <c r="H10" s="24">
        <f>'HOUSING HA'!$G$8</f>
        <v>0</v>
      </c>
      <c r="I10" s="24"/>
      <c r="J10" s="24">
        <f t="shared" si="0"/>
        <v>0</v>
      </c>
      <c r="K10" s="103"/>
      <c r="L10" s="137">
        <f>AVERAGE(D10:H12)*20</f>
        <v>6.6666666666666661</v>
      </c>
    </row>
    <row r="11" spans="1:12" ht="19" customHeight="1">
      <c r="A11" s="158"/>
      <c r="B11" s="53">
        <f>'HOUSING HA'!$J$6</f>
        <v>0</v>
      </c>
      <c r="C11" s="45" t="s">
        <v>14</v>
      </c>
      <c r="D11" s="26">
        <f>'HOUSING HA'!$C$9</f>
        <v>0</v>
      </c>
      <c r="E11" s="26">
        <f>'HOUSING HA'!$D$9</f>
        <v>0</v>
      </c>
      <c r="F11" s="26">
        <f>'HOUSING HA'!$E$9</f>
        <v>0</v>
      </c>
      <c r="G11" s="26">
        <f>'HOUSING HA'!$F$9</f>
        <v>0</v>
      </c>
      <c r="H11" s="26">
        <f>'HOUSING HA'!$G$9</f>
        <v>0</v>
      </c>
      <c r="I11" s="26"/>
      <c r="J11" s="26">
        <f t="shared" si="0"/>
        <v>0</v>
      </c>
      <c r="K11" s="104"/>
      <c r="L11" s="138"/>
    </row>
    <row r="12" spans="1:12" ht="20" customHeight="1" thickBot="1">
      <c r="A12" s="159"/>
      <c r="B12" s="54"/>
      <c r="C12" s="44" t="s">
        <v>15</v>
      </c>
      <c r="D12" s="28">
        <f>'HOUSING HA'!$C$10</f>
        <v>5</v>
      </c>
      <c r="E12" s="28">
        <f>'HOUSING HA'!$D$10</f>
        <v>0</v>
      </c>
      <c r="F12" s="28">
        <f>'HOUSING HA'!$E$10</f>
        <v>0</v>
      </c>
      <c r="G12" s="28">
        <f>'HOUSING HA'!$F$10</f>
        <v>0</v>
      </c>
      <c r="H12" s="28">
        <f>'HOUSING HA'!$G$10</f>
        <v>0</v>
      </c>
      <c r="I12" s="28"/>
      <c r="J12" s="28">
        <f t="shared" si="0"/>
        <v>1</v>
      </c>
      <c r="K12" s="105"/>
      <c r="L12" s="139"/>
    </row>
    <row r="13" spans="1:12" ht="18.5">
      <c r="A13" s="157" t="str">
        <f>'HOUSING Student'!$A$8</f>
        <v>HOUSING, Student Accomdtn</v>
      </c>
      <c r="B13" s="52">
        <f>'HOUSING Student'!$B$6</f>
        <v>0</v>
      </c>
      <c r="C13" s="46" t="s">
        <v>13</v>
      </c>
      <c r="D13" s="24">
        <f>'HOUSING Student'!$C$8</f>
        <v>0</v>
      </c>
      <c r="E13" s="24">
        <f>'HOUSING Student'!$D$8</f>
        <v>0</v>
      </c>
      <c r="F13" s="24">
        <f>'HOUSING Student'!$E$8</f>
        <v>0</v>
      </c>
      <c r="G13" s="24">
        <f>'HOUSING Student'!$F$8</f>
        <v>0</v>
      </c>
      <c r="H13" s="24">
        <f>'HOUSING Student'!$G$8</f>
        <v>0</v>
      </c>
      <c r="I13" s="24"/>
      <c r="J13" s="24">
        <f t="shared" si="0"/>
        <v>0</v>
      </c>
      <c r="K13" s="103"/>
      <c r="L13" s="137">
        <f>AVERAGE(D13:H15)*20</f>
        <v>6.6666666666666661</v>
      </c>
    </row>
    <row r="14" spans="1:12" ht="19" customHeight="1">
      <c r="A14" s="158"/>
      <c r="B14" s="53">
        <f>'HOUSING Student'!$J$6</f>
        <v>0</v>
      </c>
      <c r="C14" s="45" t="s">
        <v>14</v>
      </c>
      <c r="D14" s="26">
        <f>'HOUSING Student'!$C$9</f>
        <v>0</v>
      </c>
      <c r="E14" s="26">
        <f>'HOUSING Student'!$D$9</f>
        <v>0</v>
      </c>
      <c r="F14" s="26">
        <f>'HOUSING Student'!$E$9</f>
        <v>0</v>
      </c>
      <c r="G14" s="26">
        <f>'HOUSING Student'!$F$9</f>
        <v>0</v>
      </c>
      <c r="H14" s="26">
        <f>'HOUSING Student'!$G$9</f>
        <v>0</v>
      </c>
      <c r="I14" s="26"/>
      <c r="J14" s="26">
        <f t="shared" si="0"/>
        <v>0</v>
      </c>
      <c r="K14" s="104"/>
      <c r="L14" s="138"/>
    </row>
    <row r="15" spans="1:12" ht="20" customHeight="1" thickBot="1">
      <c r="A15" s="159"/>
      <c r="B15" s="54"/>
      <c r="C15" s="44" t="s">
        <v>15</v>
      </c>
      <c r="D15" s="28">
        <f>'HOUSING Student'!$C$10</f>
        <v>5</v>
      </c>
      <c r="E15" s="28">
        <f>'HOUSING Student'!$D$10</f>
        <v>0</v>
      </c>
      <c r="F15" s="28">
        <f>'HOUSING Student'!$E$10</f>
        <v>0</v>
      </c>
      <c r="G15" s="28">
        <f>'HOUSING Student'!$F$10</f>
        <v>0</v>
      </c>
      <c r="H15" s="28">
        <f>'HOUSING Student'!$G$10</f>
        <v>0</v>
      </c>
      <c r="I15" s="28"/>
      <c r="J15" s="28">
        <f t="shared" si="0"/>
        <v>1</v>
      </c>
      <c r="K15" s="105"/>
      <c r="L15" s="139"/>
    </row>
    <row r="16" spans="1:12" ht="18.5">
      <c r="A16" s="157" t="str">
        <f>'HOUSING Private Rent'!$A$8</f>
        <v>HOUSING, Private Rented</v>
      </c>
      <c r="B16" s="52">
        <f>'HOUSING Private Rent'!$B$6</f>
        <v>0</v>
      </c>
      <c r="C16" s="46" t="s">
        <v>13</v>
      </c>
      <c r="D16" s="24">
        <f>'HOUSING Private Rent'!$C$8</f>
        <v>0</v>
      </c>
      <c r="E16" s="24">
        <f>'HOUSING Private Rent'!$D$8</f>
        <v>0</v>
      </c>
      <c r="F16" s="24">
        <f>'HOUSING Private Rent'!$E$8</f>
        <v>0</v>
      </c>
      <c r="G16" s="24">
        <f>'HOUSING Private Rent'!$F$8</f>
        <v>0</v>
      </c>
      <c r="H16" s="24">
        <f>'HOUSING Private Rent'!$G$8</f>
        <v>0</v>
      </c>
      <c r="I16" s="24"/>
      <c r="J16" s="24">
        <f t="shared" si="0"/>
        <v>0</v>
      </c>
      <c r="K16" s="103"/>
      <c r="L16" s="137">
        <f>AVERAGE(D16:H18)*20</f>
        <v>6.6666666666666661</v>
      </c>
    </row>
    <row r="17" spans="1:12" ht="18.5">
      <c r="A17" s="158"/>
      <c r="B17" s="53">
        <f>'HOUSING Private Rent'!$J$6</f>
        <v>0</v>
      </c>
      <c r="C17" s="45" t="s">
        <v>14</v>
      </c>
      <c r="D17" s="26">
        <f>'HOUSING Private Rent'!$C$9</f>
        <v>0</v>
      </c>
      <c r="E17" s="26">
        <f>'HOUSING Private Rent'!$D$9</f>
        <v>0</v>
      </c>
      <c r="F17" s="26">
        <f>'HOUSING Private Rent'!$E$9</f>
        <v>0</v>
      </c>
      <c r="G17" s="26">
        <f>'HOUSING Private Rent'!$F$9</f>
        <v>0</v>
      </c>
      <c r="H17" s="26">
        <f>'HOUSING Private Rent'!$G$9</f>
        <v>0</v>
      </c>
      <c r="I17" s="26"/>
      <c r="J17" s="26">
        <f t="shared" si="0"/>
        <v>0</v>
      </c>
      <c r="K17" s="104"/>
      <c r="L17" s="138"/>
    </row>
    <row r="18" spans="1:12" ht="19" thickBot="1">
      <c r="A18" s="159"/>
      <c r="B18" s="54"/>
      <c r="C18" s="44" t="s">
        <v>15</v>
      </c>
      <c r="D18" s="28">
        <f>'HOUSING Private Rent'!$C$10</f>
        <v>5</v>
      </c>
      <c r="E18" s="28">
        <f>'HOUSING Private Rent'!$D$10</f>
        <v>0</v>
      </c>
      <c r="F18" s="28">
        <f>'HOUSING Private Rent'!$E$10</f>
        <v>0</v>
      </c>
      <c r="G18" s="28">
        <f>'HOUSING Private Rent'!$F$10</f>
        <v>0</v>
      </c>
      <c r="H18" s="28">
        <f>'HOUSING Private Rent'!$G$10</f>
        <v>0</v>
      </c>
      <c r="I18" s="28"/>
      <c r="J18" s="28">
        <f t="shared" si="0"/>
        <v>1</v>
      </c>
      <c r="K18" s="105"/>
      <c r="L18" s="139"/>
    </row>
    <row r="19" spans="1:12" ht="18.5">
      <c r="A19" s="157" t="str">
        <f>'HOUSING Owned'!$A$8</f>
        <v>HOUSING, Owner Occupied</v>
      </c>
      <c r="B19" s="52">
        <f>'HOUSING Owned'!$B$6</f>
        <v>0</v>
      </c>
      <c r="C19" s="46" t="s">
        <v>13</v>
      </c>
      <c r="D19" s="24">
        <f>'HOUSING Owned'!$C$8</f>
        <v>0</v>
      </c>
      <c r="E19" s="24">
        <f>'HOUSING Owned'!$D$8</f>
        <v>0</v>
      </c>
      <c r="F19" s="24">
        <f>'HOUSING Owned'!$E$8</f>
        <v>0</v>
      </c>
      <c r="G19" s="24">
        <f>'HOUSING Owned'!$F$8</f>
        <v>0</v>
      </c>
      <c r="H19" s="24">
        <f>'HOUSING Owned'!$G$8</f>
        <v>0</v>
      </c>
      <c r="I19" s="24"/>
      <c r="J19" s="24">
        <f t="shared" si="0"/>
        <v>0</v>
      </c>
      <c r="K19" s="103"/>
      <c r="L19" s="137">
        <f>AVERAGE(D19:H21)*20</f>
        <v>6.6666666666666661</v>
      </c>
    </row>
    <row r="20" spans="1:12" ht="18.5">
      <c r="A20" s="158"/>
      <c r="B20" s="53">
        <f>'HOUSING Owned'!$J$6</f>
        <v>0</v>
      </c>
      <c r="C20" s="45" t="s">
        <v>14</v>
      </c>
      <c r="D20" s="26">
        <f>'HOUSING Owned'!$C$9</f>
        <v>0</v>
      </c>
      <c r="E20" s="26">
        <f>'HOUSING Owned'!$D$9</f>
        <v>0</v>
      </c>
      <c r="F20" s="26">
        <f>'HOUSING Owned'!$E$9</f>
        <v>0</v>
      </c>
      <c r="G20" s="26">
        <f>'HOUSING Owned'!$F$9</f>
        <v>0</v>
      </c>
      <c r="H20" s="26">
        <f>'HOUSING Owned'!$G$9</f>
        <v>0</v>
      </c>
      <c r="I20" s="26"/>
      <c r="J20" s="26">
        <f t="shared" si="0"/>
        <v>0</v>
      </c>
      <c r="K20" s="104"/>
      <c r="L20" s="138"/>
    </row>
    <row r="21" spans="1:12" ht="19" thickBot="1">
      <c r="A21" s="159"/>
      <c r="B21" s="54"/>
      <c r="C21" s="44" t="s">
        <v>15</v>
      </c>
      <c r="D21" s="28">
        <f>'HOUSING Owned'!$C$10</f>
        <v>5</v>
      </c>
      <c r="E21" s="28">
        <f>'HOUSING Owned'!$D$10</f>
        <v>0</v>
      </c>
      <c r="F21" s="28">
        <f>'HOUSING Owned'!$E$10</f>
        <v>0</v>
      </c>
      <c r="G21" s="28">
        <f>'HOUSING Owned'!$F$10</f>
        <v>0</v>
      </c>
      <c r="H21" s="28">
        <f>'HOUSING Owned'!$G$10</f>
        <v>0</v>
      </c>
      <c r="I21" s="28"/>
      <c r="J21" s="28">
        <f t="shared" si="0"/>
        <v>1</v>
      </c>
      <c r="K21" s="105"/>
      <c r="L21" s="139"/>
    </row>
    <row r="22" spans="1:12" ht="18.5">
      <c r="A22" s="157" t="str">
        <f>'HOUSING New Build'!$A$8</f>
        <v>HOUSING, New Build</v>
      </c>
      <c r="B22" s="52">
        <f>'HOUSING New Build'!$B$6</f>
        <v>0</v>
      </c>
      <c r="C22" s="46" t="s">
        <v>13</v>
      </c>
      <c r="D22" s="24">
        <f>'HOUSING New Build'!$C$8</f>
        <v>0</v>
      </c>
      <c r="E22" s="24">
        <f>'HOUSING New Build'!$D$8</f>
        <v>0</v>
      </c>
      <c r="F22" s="24">
        <f>'HOUSING New Build'!$E$8</f>
        <v>0</v>
      </c>
      <c r="G22" s="24">
        <f>'HOUSING New Build'!$F$8</f>
        <v>0</v>
      </c>
      <c r="H22" s="24">
        <f>'HOUSING New Build'!$G$8</f>
        <v>0</v>
      </c>
      <c r="I22" s="24"/>
      <c r="J22" s="24">
        <f t="shared" si="0"/>
        <v>0</v>
      </c>
      <c r="K22" s="103"/>
      <c r="L22" s="137">
        <f>AVERAGE(D22:H24)*20</f>
        <v>6.6666666666666661</v>
      </c>
    </row>
    <row r="23" spans="1:12" ht="18.5">
      <c r="A23" s="158"/>
      <c r="B23" s="53">
        <f>'HOUSING New Build'!$J$6</f>
        <v>0</v>
      </c>
      <c r="C23" s="45" t="s">
        <v>14</v>
      </c>
      <c r="D23" s="26">
        <f>'HOUSING New Build'!$C$9</f>
        <v>0</v>
      </c>
      <c r="E23" s="26">
        <f>'HOUSING New Build'!$D$9</f>
        <v>0</v>
      </c>
      <c r="F23" s="26">
        <f>'HOUSING New Build'!$E$9</f>
        <v>0</v>
      </c>
      <c r="G23" s="26">
        <f>'HOUSING New Build'!$F$9</f>
        <v>0</v>
      </c>
      <c r="H23" s="26">
        <f>'HOUSING New Build'!$G$9</f>
        <v>0</v>
      </c>
      <c r="I23" s="26"/>
      <c r="J23" s="26">
        <f t="shared" si="0"/>
        <v>0</v>
      </c>
      <c r="K23" s="104"/>
      <c r="L23" s="138"/>
    </row>
    <row r="24" spans="1:12" ht="19" thickBot="1">
      <c r="A24" s="159"/>
      <c r="B24" s="54"/>
      <c r="C24" s="44" t="s">
        <v>15</v>
      </c>
      <c r="D24" s="28">
        <f>'HOUSING New Build'!$C$10</f>
        <v>5</v>
      </c>
      <c r="E24" s="28">
        <f>'HOUSING New Build'!$D$10</f>
        <v>0</v>
      </c>
      <c r="F24" s="28">
        <f>'HOUSING New Build'!$E$10</f>
        <v>0</v>
      </c>
      <c r="G24" s="28">
        <f>'HOUSING New Build'!$F$10</f>
        <v>0</v>
      </c>
      <c r="H24" s="28">
        <f>'HOUSING New Build'!$G$10</f>
        <v>0</v>
      </c>
      <c r="I24" s="28"/>
      <c r="J24" s="28">
        <f t="shared" si="0"/>
        <v>1</v>
      </c>
      <c r="K24" s="105"/>
      <c r="L24" s="139"/>
    </row>
    <row r="25" spans="1:12" ht="18.5">
      <c r="A25" s="157" t="str">
        <f>'Public Buildings'!$A$8</f>
        <v>PUBLIC BUILDINGS</v>
      </c>
      <c r="B25" s="52">
        <f>'Public Buildings'!$B$6</f>
        <v>0</v>
      </c>
      <c r="C25" s="46" t="s">
        <v>13</v>
      </c>
      <c r="D25" s="24">
        <f>'Public Buildings'!$C$8</f>
        <v>0</v>
      </c>
      <c r="E25" s="24">
        <f>'Public Buildings'!$D$8</f>
        <v>0</v>
      </c>
      <c r="F25" s="24">
        <f>'Public Buildings'!$E$8</f>
        <v>0</v>
      </c>
      <c r="G25" s="24">
        <f>'Public Buildings'!$F$8</f>
        <v>0</v>
      </c>
      <c r="H25" s="24">
        <f>'Public Buildings'!$G$8</f>
        <v>0</v>
      </c>
      <c r="I25" s="24"/>
      <c r="J25" s="24">
        <f t="shared" ref="J25:J48" si="1">SUM(D25:H25)/5</f>
        <v>0</v>
      </c>
      <c r="K25" s="103"/>
      <c r="L25" s="137">
        <f>AVERAGE(D25:H27)*20</f>
        <v>6.6666666666666661</v>
      </c>
    </row>
    <row r="26" spans="1:12" ht="18.5">
      <c r="A26" s="158"/>
      <c r="B26" s="53">
        <f>'Public Buildings'!$J$6</f>
        <v>0</v>
      </c>
      <c r="C26" s="45" t="s">
        <v>14</v>
      </c>
      <c r="D26" s="26">
        <f>'Public Buildings'!$C$9</f>
        <v>0</v>
      </c>
      <c r="E26" s="26">
        <f>'Public Buildings'!$D$9</f>
        <v>0</v>
      </c>
      <c r="F26" s="26">
        <f>'Public Buildings'!$E$9</f>
        <v>0</v>
      </c>
      <c r="G26" s="26">
        <f>'Public Buildings'!$F$9</f>
        <v>0</v>
      </c>
      <c r="H26" s="26">
        <f>'Public Buildings'!$G$9</f>
        <v>0</v>
      </c>
      <c r="I26" s="26"/>
      <c r="J26" s="26">
        <f t="shared" si="1"/>
        <v>0</v>
      </c>
      <c r="K26" s="104"/>
      <c r="L26" s="138"/>
    </row>
    <row r="27" spans="1:12" ht="19" thickBot="1">
      <c r="A27" s="159"/>
      <c r="B27" s="54"/>
      <c r="C27" s="44" t="s">
        <v>15</v>
      </c>
      <c r="D27" s="28">
        <f>'Public Buildings'!$C$10</f>
        <v>5</v>
      </c>
      <c r="E27" s="28">
        <f>'Public Buildings'!$D$10</f>
        <v>0</v>
      </c>
      <c r="F27" s="28">
        <f>'Public Buildings'!$E$10</f>
        <v>0</v>
      </c>
      <c r="G27" s="28">
        <f>'Public Buildings'!$F$10</f>
        <v>0</v>
      </c>
      <c r="H27" s="28">
        <f>'Public Buildings'!$G$10</f>
        <v>0</v>
      </c>
      <c r="I27" s="28"/>
      <c r="J27" s="28">
        <f t="shared" si="1"/>
        <v>1</v>
      </c>
      <c r="K27" s="105"/>
      <c r="L27" s="139"/>
    </row>
    <row r="28" spans="1:12" ht="18.5">
      <c r="A28" s="157" t="str">
        <f>'Commercial Buildings'!$A$8</f>
        <v>COMMERCIAL BUILDINGS</v>
      </c>
      <c r="B28" s="52">
        <f>'Commercial Buildings'!$B$6</f>
        <v>0</v>
      </c>
      <c r="C28" s="46" t="s">
        <v>13</v>
      </c>
      <c r="D28" s="24">
        <f>'Commercial Buildings'!$C$8</f>
        <v>0</v>
      </c>
      <c r="E28" s="24">
        <f>'Commercial Buildings'!$D$8</f>
        <v>0</v>
      </c>
      <c r="F28" s="24">
        <f>'Commercial Buildings'!$E$8</f>
        <v>0</v>
      </c>
      <c r="G28" s="24">
        <f>'Commercial Buildings'!$F$8</f>
        <v>0</v>
      </c>
      <c r="H28" s="24">
        <f>'Commercial Buildings'!$G$8</f>
        <v>0</v>
      </c>
      <c r="I28" s="24"/>
      <c r="J28" s="24">
        <f t="shared" si="1"/>
        <v>0</v>
      </c>
      <c r="K28" s="103"/>
      <c r="L28" s="137">
        <f>AVERAGE(D28:H30)*20</f>
        <v>6.6666666666666661</v>
      </c>
    </row>
    <row r="29" spans="1:12" ht="18.5">
      <c r="A29" s="158"/>
      <c r="B29" s="53">
        <f>'Commercial Buildings'!$J$6</f>
        <v>0</v>
      </c>
      <c r="C29" s="45" t="s">
        <v>14</v>
      </c>
      <c r="D29" s="26">
        <f>'Commercial Buildings'!$C$9</f>
        <v>0</v>
      </c>
      <c r="E29" s="26">
        <f>'Commercial Buildings'!$D$9</f>
        <v>0</v>
      </c>
      <c r="F29" s="26">
        <f>'Commercial Buildings'!$E$9</f>
        <v>0</v>
      </c>
      <c r="G29" s="26">
        <f>'Commercial Buildings'!$F$9</f>
        <v>0</v>
      </c>
      <c r="H29" s="26">
        <f>'Commercial Buildings'!$G$9</f>
        <v>0</v>
      </c>
      <c r="I29" s="26"/>
      <c r="J29" s="26">
        <f t="shared" si="1"/>
        <v>0</v>
      </c>
      <c r="K29" s="104"/>
      <c r="L29" s="138"/>
    </row>
    <row r="30" spans="1:12" ht="19" thickBot="1">
      <c r="A30" s="159"/>
      <c r="B30" s="54"/>
      <c r="C30" s="44" t="s">
        <v>15</v>
      </c>
      <c r="D30" s="28">
        <f>'Commercial Buildings'!$C$10</f>
        <v>5</v>
      </c>
      <c r="E30" s="28">
        <f>'Commercial Buildings'!$D$10</f>
        <v>0</v>
      </c>
      <c r="F30" s="28">
        <f>'Commercial Buildings'!$E$10</f>
        <v>0</v>
      </c>
      <c r="G30" s="28">
        <f>'Commercial Buildings'!$F$10</f>
        <v>0</v>
      </c>
      <c r="H30" s="28">
        <f>'Commercial Buildings'!$G$10</f>
        <v>0</v>
      </c>
      <c r="I30" s="28"/>
      <c r="J30" s="28">
        <f t="shared" si="1"/>
        <v>1</v>
      </c>
      <c r="K30" s="105"/>
      <c r="L30" s="139"/>
    </row>
    <row r="31" spans="1:12" ht="18.5">
      <c r="A31" s="157" t="str">
        <f>Transport!$A$8</f>
        <v>TRANSPORT</v>
      </c>
      <c r="B31" s="52">
        <f>Transport!$B$6</f>
        <v>0</v>
      </c>
      <c r="C31" s="46" t="s">
        <v>13</v>
      </c>
      <c r="D31" s="24">
        <f>Transport!$C$8</f>
        <v>0</v>
      </c>
      <c r="E31" s="24">
        <f>Transport!$D$8</f>
        <v>0</v>
      </c>
      <c r="F31" s="24">
        <f>Transport!$E$8</f>
        <v>0</v>
      </c>
      <c r="G31" s="24">
        <f>Transport!$F$8</f>
        <v>0</v>
      </c>
      <c r="H31" s="24">
        <f>Transport!$G$8</f>
        <v>0</v>
      </c>
      <c r="I31" s="24"/>
      <c r="J31" s="24">
        <f t="shared" si="1"/>
        <v>0</v>
      </c>
      <c r="K31" s="103"/>
      <c r="L31" s="137">
        <f>AVERAGE(D31:H33)*20</f>
        <v>6.6666666666666661</v>
      </c>
    </row>
    <row r="32" spans="1:12" ht="18.5">
      <c r="A32" s="158"/>
      <c r="B32" s="53">
        <f>Transport!$J$6</f>
        <v>0</v>
      </c>
      <c r="C32" s="45" t="s">
        <v>14</v>
      </c>
      <c r="D32" s="26">
        <f>Transport!$C$9</f>
        <v>0</v>
      </c>
      <c r="E32" s="26">
        <f>Transport!$D$9</f>
        <v>0</v>
      </c>
      <c r="F32" s="26">
        <f>Transport!$E$9</f>
        <v>0</v>
      </c>
      <c r="G32" s="26">
        <f>Transport!$F$9</f>
        <v>0</v>
      </c>
      <c r="H32" s="26">
        <f>Transport!$G$9</f>
        <v>0</v>
      </c>
      <c r="I32" s="26"/>
      <c r="J32" s="26">
        <f t="shared" si="1"/>
        <v>0</v>
      </c>
      <c r="K32" s="104"/>
      <c r="L32" s="138"/>
    </row>
    <row r="33" spans="1:12" ht="19" thickBot="1">
      <c r="A33" s="159"/>
      <c r="B33" s="54"/>
      <c r="C33" s="44" t="s">
        <v>15</v>
      </c>
      <c r="D33" s="28">
        <f>Transport!$C$10</f>
        <v>5</v>
      </c>
      <c r="E33" s="28">
        <f>Transport!$D$10</f>
        <v>0</v>
      </c>
      <c r="F33" s="28">
        <f>Transport!$E$10</f>
        <v>0</v>
      </c>
      <c r="G33" s="28">
        <f>Transport!$F$10</f>
        <v>0</v>
      </c>
      <c r="H33" s="28">
        <f>Transport!$G$10</f>
        <v>0</v>
      </c>
      <c r="I33" s="28"/>
      <c r="J33" s="28">
        <f t="shared" si="1"/>
        <v>1</v>
      </c>
      <c r="K33" s="105"/>
      <c r="L33" s="139"/>
    </row>
    <row r="34" spans="1:12" ht="18.5">
      <c r="A34" s="157" t="str">
        <f>'Industry Economy'!$A$8</f>
        <v>INDUSTRY &amp; ECONOMY</v>
      </c>
      <c r="B34" s="52">
        <f>'Industry Economy'!$B$6</f>
        <v>0</v>
      </c>
      <c r="C34" s="46" t="s">
        <v>13</v>
      </c>
      <c r="D34" s="24">
        <f>'Industry Economy'!$C$8</f>
        <v>0</v>
      </c>
      <c r="E34" s="24">
        <f>'Industry Economy'!$D$8</f>
        <v>0</v>
      </c>
      <c r="F34" s="24">
        <f>'Industry Economy'!$E$8</f>
        <v>0</v>
      </c>
      <c r="G34" s="24">
        <f>'Industry Economy'!$F$8</f>
        <v>0</v>
      </c>
      <c r="H34" s="24">
        <f>'Industry Economy'!$G$8</f>
        <v>0</v>
      </c>
      <c r="I34" s="24"/>
      <c r="J34" s="24">
        <f t="shared" si="1"/>
        <v>0</v>
      </c>
      <c r="K34" s="103"/>
      <c r="L34" s="137">
        <f>AVERAGE(D34:H36)*20</f>
        <v>6.6666666666666661</v>
      </c>
    </row>
    <row r="35" spans="1:12" ht="18.5">
      <c r="A35" s="158"/>
      <c r="B35" s="53">
        <f>'Industry Economy'!$J$6</f>
        <v>0</v>
      </c>
      <c r="C35" s="45" t="s">
        <v>14</v>
      </c>
      <c r="D35" s="26">
        <f>'Industry Economy'!$C$9</f>
        <v>0</v>
      </c>
      <c r="E35" s="26">
        <f>'Industry Economy'!$D$9</f>
        <v>0</v>
      </c>
      <c r="F35" s="26">
        <f>'Industry Economy'!$E$9</f>
        <v>0</v>
      </c>
      <c r="G35" s="26">
        <f>'Industry Economy'!$F$9</f>
        <v>0</v>
      </c>
      <c r="H35" s="26">
        <f>'Industry Economy'!$G$9</f>
        <v>0</v>
      </c>
      <c r="I35" s="26"/>
      <c r="J35" s="26">
        <f t="shared" si="1"/>
        <v>0</v>
      </c>
      <c r="K35" s="104"/>
      <c r="L35" s="138"/>
    </row>
    <row r="36" spans="1:12" ht="19" thickBot="1">
      <c r="A36" s="159"/>
      <c r="B36" s="54"/>
      <c r="C36" s="44" t="s">
        <v>15</v>
      </c>
      <c r="D36" s="28">
        <f>'Industry Economy'!$C$10</f>
        <v>5</v>
      </c>
      <c r="E36" s="28">
        <f>'Industry Economy'!$D$10</f>
        <v>0</v>
      </c>
      <c r="F36" s="28">
        <f>'Industry Economy'!$E$10</f>
        <v>0</v>
      </c>
      <c r="G36" s="28">
        <f>'Industry Economy'!$F$10</f>
        <v>0</v>
      </c>
      <c r="H36" s="28">
        <f>'Industry Economy'!$G$10</f>
        <v>0</v>
      </c>
      <c r="I36" s="28"/>
      <c r="J36" s="28">
        <f t="shared" si="1"/>
        <v>1</v>
      </c>
      <c r="K36" s="105"/>
      <c r="L36" s="139"/>
    </row>
    <row r="37" spans="1:12" ht="18.5">
      <c r="A37" s="157" t="str">
        <f>'Waste Resource'!$A$8</f>
        <v>WASTE &amp; RESOURCE</v>
      </c>
      <c r="B37" s="52">
        <f>'Waste Resource'!$B$6</f>
        <v>0</v>
      </c>
      <c r="C37" s="46" t="s">
        <v>13</v>
      </c>
      <c r="D37" s="24">
        <f>'Waste Resource'!$C$8</f>
        <v>0</v>
      </c>
      <c r="E37" s="24">
        <f>'Waste Resource'!$D$8</f>
        <v>0</v>
      </c>
      <c r="F37" s="24">
        <f>'Waste Resource'!$E$8</f>
        <v>0</v>
      </c>
      <c r="G37" s="24">
        <f>'Waste Resource'!$F$8</f>
        <v>0</v>
      </c>
      <c r="H37" s="24">
        <f>'Waste Resource'!$G$8</f>
        <v>0</v>
      </c>
      <c r="I37" s="24"/>
      <c r="J37" s="24">
        <f t="shared" si="1"/>
        <v>0</v>
      </c>
      <c r="K37" s="103"/>
      <c r="L37" s="137">
        <f>AVERAGE(D37:H39)*20</f>
        <v>6.6666666666666661</v>
      </c>
    </row>
    <row r="38" spans="1:12" ht="18.5">
      <c r="A38" s="158"/>
      <c r="B38" s="53">
        <f>'Waste Resource'!$J$6</f>
        <v>0</v>
      </c>
      <c r="C38" s="45" t="s">
        <v>14</v>
      </c>
      <c r="D38" s="26">
        <f>'Waste Resource'!$C$9</f>
        <v>0</v>
      </c>
      <c r="E38" s="26">
        <f>'Waste Resource'!$D$9</f>
        <v>0</v>
      </c>
      <c r="F38" s="26">
        <f>'Waste Resource'!$E$9</f>
        <v>0</v>
      </c>
      <c r="G38" s="26">
        <f>'Waste Resource'!$F$9</f>
        <v>0</v>
      </c>
      <c r="H38" s="26">
        <f>'Waste Resource'!$G$9</f>
        <v>0</v>
      </c>
      <c r="I38" s="26"/>
      <c r="J38" s="26">
        <f t="shared" si="1"/>
        <v>0</v>
      </c>
      <c r="K38" s="104"/>
      <c r="L38" s="138"/>
    </row>
    <row r="39" spans="1:12" ht="19" thickBot="1">
      <c r="A39" s="159"/>
      <c r="B39" s="54"/>
      <c r="C39" s="44" t="s">
        <v>15</v>
      </c>
      <c r="D39" s="28">
        <f>'Waste Resource'!$C$10</f>
        <v>5</v>
      </c>
      <c r="E39" s="28">
        <f>'Waste Resource'!$D$10</f>
        <v>0</v>
      </c>
      <c r="F39" s="28">
        <f>'Waste Resource'!$E$10</f>
        <v>0</v>
      </c>
      <c r="G39" s="28">
        <f>'Waste Resource'!$F$10</f>
        <v>0</v>
      </c>
      <c r="H39" s="28">
        <f>'Waste Resource'!$G$10</f>
        <v>0</v>
      </c>
      <c r="I39" s="28"/>
      <c r="J39" s="28">
        <f t="shared" si="1"/>
        <v>1</v>
      </c>
      <c r="K39" s="105"/>
      <c r="L39" s="139"/>
    </row>
    <row r="40" spans="1:12" ht="18.5">
      <c r="A40" s="157" t="str">
        <f>'Land Use Food'!$A$8</f>
        <v>LAND USE &amp; FOOD</v>
      </c>
      <c r="B40" s="52">
        <f>'Land Use Food'!$B$6</f>
        <v>0</v>
      </c>
      <c r="C40" s="46" t="s">
        <v>13</v>
      </c>
      <c r="D40" s="24">
        <f>'Land Use Food'!$C$8</f>
        <v>0</v>
      </c>
      <c r="E40" s="24">
        <f>'Land Use Food'!$D$8</f>
        <v>0</v>
      </c>
      <c r="F40" s="24">
        <f>'Land Use Food'!$E$8</f>
        <v>0</v>
      </c>
      <c r="G40" s="24">
        <f>'Land Use Food'!$F$8</f>
        <v>0</v>
      </c>
      <c r="H40" s="24">
        <f>'Land Use Food'!$G$8</f>
        <v>0</v>
      </c>
      <c r="I40" s="24"/>
      <c r="J40" s="24">
        <f t="shared" si="1"/>
        <v>0</v>
      </c>
      <c r="K40" s="103"/>
      <c r="L40" s="137">
        <f>AVERAGE(D40:H42)*20</f>
        <v>6.6666666666666661</v>
      </c>
    </row>
    <row r="41" spans="1:12" ht="18.5">
      <c r="A41" s="158"/>
      <c r="B41" s="53">
        <f>'Land Use Food'!$J$6</f>
        <v>0</v>
      </c>
      <c r="C41" s="45" t="s">
        <v>14</v>
      </c>
      <c r="D41" s="26">
        <f>'Land Use Food'!$C$9</f>
        <v>0</v>
      </c>
      <c r="E41" s="26">
        <f>'Land Use Food'!$D$9</f>
        <v>0</v>
      </c>
      <c r="F41" s="26">
        <f>'Land Use Food'!$E$9</f>
        <v>0</v>
      </c>
      <c r="G41" s="26">
        <f>'Land Use Food'!$F$9</f>
        <v>0</v>
      </c>
      <c r="H41" s="26">
        <f>'Land Use Food'!$G$9</f>
        <v>0</v>
      </c>
      <c r="I41" s="26"/>
      <c r="J41" s="26">
        <f t="shared" si="1"/>
        <v>0</v>
      </c>
      <c r="K41" s="104"/>
      <c r="L41" s="138"/>
    </row>
    <row r="42" spans="1:12" ht="19" thickBot="1">
      <c r="A42" s="159"/>
      <c r="B42" s="54"/>
      <c r="C42" s="44" t="s">
        <v>15</v>
      </c>
      <c r="D42" s="28">
        <f>'Land Use Food'!$C$10</f>
        <v>5</v>
      </c>
      <c r="E42" s="28">
        <f>'Land Use Food'!$D$10</f>
        <v>0</v>
      </c>
      <c r="F42" s="28">
        <f>'Land Use Food'!$E$10</f>
        <v>0</v>
      </c>
      <c r="G42" s="28">
        <f>'Land Use Food'!$F$10</f>
        <v>0</v>
      </c>
      <c r="H42" s="28">
        <f>'Land Use Food'!$G$10</f>
        <v>0</v>
      </c>
      <c r="I42" s="28"/>
      <c r="J42" s="28">
        <f t="shared" si="1"/>
        <v>1</v>
      </c>
      <c r="K42" s="105"/>
      <c r="L42" s="139"/>
    </row>
    <row r="43" spans="1:12" ht="18.5">
      <c r="A43" s="157" t="str">
        <f>'Energy Infrastructure'!$A$8</f>
        <v>ENERGY INFRASTRUCTURE</v>
      </c>
      <c r="B43" s="52">
        <f>'Energy Infrastructure'!$B$6</f>
        <v>0</v>
      </c>
      <c r="C43" s="46" t="s">
        <v>13</v>
      </c>
      <c r="D43" s="24">
        <f>'Energy Infrastructure'!$C$8</f>
        <v>5</v>
      </c>
      <c r="E43" s="24">
        <f>'Energy Infrastructure'!$D$8</f>
        <v>1</v>
      </c>
      <c r="F43" s="24">
        <f>'Energy Infrastructure'!$E$8</f>
        <v>2</v>
      </c>
      <c r="G43" s="24">
        <f>'Energy Infrastructure'!$F$8</f>
        <v>2</v>
      </c>
      <c r="H43" s="24">
        <f>'Energy Infrastructure'!$G$8</f>
        <v>4</v>
      </c>
      <c r="I43" s="24"/>
      <c r="J43" s="24">
        <f t="shared" si="1"/>
        <v>2.8</v>
      </c>
      <c r="K43" s="103"/>
      <c r="L43" s="137">
        <f>AVERAGE(D43:H45)*20</f>
        <v>72</v>
      </c>
    </row>
    <row r="44" spans="1:12" ht="18.5">
      <c r="A44" s="158"/>
      <c r="B44" s="53">
        <f>'Energy Infrastructure'!$J$6</f>
        <v>0</v>
      </c>
      <c r="C44" s="45" t="s">
        <v>14</v>
      </c>
      <c r="D44" s="26">
        <f>'Energy Infrastructure'!$C$9</f>
        <v>5</v>
      </c>
      <c r="E44" s="26">
        <f>'Energy Infrastructure'!$D$9</f>
        <v>3</v>
      </c>
      <c r="F44" s="26">
        <f>'Energy Infrastructure'!$E$9</f>
        <v>3</v>
      </c>
      <c r="G44" s="26">
        <f>'Energy Infrastructure'!$F$9</f>
        <v>2</v>
      </c>
      <c r="H44" s="26">
        <f>'Energy Infrastructure'!$G$9</f>
        <v>5</v>
      </c>
      <c r="I44" s="26"/>
      <c r="J44" s="26">
        <f t="shared" si="1"/>
        <v>3.6</v>
      </c>
      <c r="K44" s="104"/>
      <c r="L44" s="138"/>
    </row>
    <row r="45" spans="1:12" ht="19" thickBot="1">
      <c r="A45" s="159"/>
      <c r="B45" s="54"/>
      <c r="C45" s="44" t="s">
        <v>15</v>
      </c>
      <c r="D45" s="28">
        <f>'Energy Infrastructure'!$C$10</f>
        <v>5</v>
      </c>
      <c r="E45" s="28">
        <f>'Energy Infrastructure'!$D$10</f>
        <v>3</v>
      </c>
      <c r="F45" s="28">
        <f>'Energy Infrastructure'!$E$10</f>
        <v>5</v>
      </c>
      <c r="G45" s="28">
        <f>'Energy Infrastructure'!$F$10</f>
        <v>4</v>
      </c>
      <c r="H45" s="28">
        <f>'Energy Infrastructure'!$G$10</f>
        <v>5</v>
      </c>
      <c r="I45" s="28"/>
      <c r="J45" s="28">
        <f t="shared" si="1"/>
        <v>4.4000000000000004</v>
      </c>
      <c r="K45" s="105"/>
      <c r="L45" s="139"/>
    </row>
    <row r="46" spans="1:12" ht="18.5">
      <c r="A46" s="157" t="str">
        <f>CONSUMPTION!$A$8</f>
        <v>CONSUMPTION (Scope 3)</v>
      </c>
      <c r="B46" s="52">
        <f>CONSUMPTION!$B$6</f>
        <v>0</v>
      </c>
      <c r="C46" s="46" t="s">
        <v>13</v>
      </c>
      <c r="D46" s="24">
        <f>CONSUMPTION!$C$8</f>
        <v>0</v>
      </c>
      <c r="E46" s="24">
        <f>CONSUMPTION!$D$8</f>
        <v>0</v>
      </c>
      <c r="F46" s="24">
        <f>CONSUMPTION!$E$8</f>
        <v>0</v>
      </c>
      <c r="G46" s="24">
        <f>CONSUMPTION!$F$8</f>
        <v>0</v>
      </c>
      <c r="H46" s="24">
        <f>CONSUMPTION!$G$8</f>
        <v>0</v>
      </c>
      <c r="I46" s="24"/>
      <c r="J46" s="24">
        <f t="shared" si="1"/>
        <v>0</v>
      </c>
      <c r="K46" s="103"/>
      <c r="L46" s="137">
        <f>AVERAGE(D46:H48)*20</f>
        <v>6.6666666666666661</v>
      </c>
    </row>
    <row r="47" spans="1:12" ht="18.5">
      <c r="A47" s="158"/>
      <c r="B47" s="53">
        <f>CONSUMPTION!$J$6</f>
        <v>0</v>
      </c>
      <c r="C47" s="45" t="s">
        <v>14</v>
      </c>
      <c r="D47" s="26">
        <f>CONSUMPTION!$C$9</f>
        <v>0</v>
      </c>
      <c r="E47" s="26">
        <f>CONSUMPTION!$D$9</f>
        <v>0</v>
      </c>
      <c r="F47" s="26">
        <f>CONSUMPTION!$E$9</f>
        <v>0</v>
      </c>
      <c r="G47" s="26">
        <f>CONSUMPTION!$F$9</f>
        <v>0</v>
      </c>
      <c r="H47" s="26">
        <f>CONSUMPTION!$G$9</f>
        <v>0</v>
      </c>
      <c r="I47" s="26"/>
      <c r="J47" s="26">
        <f t="shared" si="1"/>
        <v>0</v>
      </c>
      <c r="K47" s="104"/>
      <c r="L47" s="138"/>
    </row>
    <row r="48" spans="1:12" ht="19" thickBot="1">
      <c r="A48" s="159"/>
      <c r="B48" s="54"/>
      <c r="C48" s="44" t="s">
        <v>15</v>
      </c>
      <c r="D48" s="28">
        <f>CONSUMPTION!$C$10</f>
        <v>5</v>
      </c>
      <c r="E48" s="28">
        <f>CONSUMPTION!$D$10</f>
        <v>0</v>
      </c>
      <c r="F48" s="28">
        <f>CONSUMPTION!$E$10</f>
        <v>0</v>
      </c>
      <c r="G48" s="28">
        <f>CONSUMPTION!$F$10</f>
        <v>0</v>
      </c>
      <c r="H48" s="28">
        <f>CONSUMPTION!$G$10</f>
        <v>0</v>
      </c>
      <c r="I48" s="28"/>
      <c r="J48" s="28">
        <f t="shared" si="1"/>
        <v>1</v>
      </c>
      <c r="K48" s="105"/>
      <c r="L48" s="139"/>
    </row>
    <row r="49" spans="1:12" ht="21.5" thickBot="1">
      <c r="A49" s="108"/>
      <c r="B49" s="110"/>
      <c r="C49" s="111" t="s">
        <v>119</v>
      </c>
      <c r="D49" s="112">
        <f>AVERAGE(D7:D48)</f>
        <v>2.1190476190476191</v>
      </c>
      <c r="E49" s="113">
        <f t="shared" ref="E49:H49" si="2">AVERAGE(E7:E48)</f>
        <v>0.2857142857142857</v>
      </c>
      <c r="F49" s="113">
        <f t="shared" si="2"/>
        <v>0.59523809523809523</v>
      </c>
      <c r="G49" s="113">
        <f t="shared" si="2"/>
        <v>0.47619047619047616</v>
      </c>
      <c r="H49" s="114">
        <f t="shared" si="2"/>
        <v>0.69047619047619047</v>
      </c>
      <c r="I49" s="104"/>
      <c r="J49" s="104"/>
      <c r="K49" s="104"/>
      <c r="L49" s="109"/>
    </row>
    <row r="50" spans="1:12">
      <c r="B50" s="100">
        <f>B7+B10+B13+B16+B19+B22+B25+B28+B31+B34+B37+B40+B43</f>
        <v>0</v>
      </c>
      <c r="C50" t="s">
        <v>118</v>
      </c>
    </row>
    <row r="51" spans="1:12">
      <c r="B51" s="101">
        <f>B8+B11+B14+B17+B20+B23+B26+B29+B32+B35+B38+B41+B44</f>
        <v>0</v>
      </c>
      <c r="C51" t="s">
        <v>94</v>
      </c>
    </row>
    <row r="52" spans="1:12" ht="16" thickBot="1">
      <c r="A52" t="s">
        <v>95</v>
      </c>
    </row>
    <row r="53" spans="1:12">
      <c r="A53" s="148"/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50"/>
    </row>
    <row r="54" spans="1:12">
      <c r="A54" s="151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3"/>
    </row>
    <row r="55" spans="1:12">
      <c r="A55" s="151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3"/>
    </row>
    <row r="56" spans="1:12">
      <c r="A56" s="151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3"/>
    </row>
    <row r="57" spans="1:12">
      <c r="A57" s="151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3"/>
    </row>
    <row r="58" spans="1:12" ht="16" thickBot="1">
      <c r="A58" s="154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6"/>
    </row>
  </sheetData>
  <mergeCells count="30">
    <mergeCell ref="D4:H4"/>
    <mergeCell ref="A7:A9"/>
    <mergeCell ref="L7:L9"/>
    <mergeCell ref="A10:A12"/>
    <mergeCell ref="L10:L12"/>
    <mergeCell ref="A13:A15"/>
    <mergeCell ref="L13:L15"/>
    <mergeCell ref="A25:A27"/>
    <mergeCell ref="L25:L27"/>
    <mergeCell ref="A28:A30"/>
    <mergeCell ref="L28:L30"/>
    <mergeCell ref="A16:A18"/>
    <mergeCell ref="L16:L18"/>
    <mergeCell ref="A19:A21"/>
    <mergeCell ref="L19:L21"/>
    <mergeCell ref="A22:A24"/>
    <mergeCell ref="L22:L24"/>
    <mergeCell ref="A31:A33"/>
    <mergeCell ref="L31:L33"/>
    <mergeCell ref="A34:A36"/>
    <mergeCell ref="L34:L36"/>
    <mergeCell ref="A37:A39"/>
    <mergeCell ref="L37:L39"/>
    <mergeCell ref="A53:L58"/>
    <mergeCell ref="A40:A42"/>
    <mergeCell ref="L40:L42"/>
    <mergeCell ref="A43:A45"/>
    <mergeCell ref="L43:L45"/>
    <mergeCell ref="A46:A48"/>
    <mergeCell ref="L46:L48"/>
  </mergeCells>
  <conditionalFormatting sqref="J7:K9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:K1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I9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:I12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3:K15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I15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6:K1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:I1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9:K21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:I2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2:K2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:I24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5:K27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:I2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8:K3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8:I3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1:K3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:I3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4:K3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4:I3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7:K3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7:I3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0:K4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0:I4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3:K4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3:I4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6:K4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6:I4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:L4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9:H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I7:I49 D7:H48" xr:uid="{ABD33E9B-3108-B64C-B6CF-19ECA8A3C9F4}">
      <formula1>1</formula1>
      <formula2>5</formula2>
    </dataValidation>
  </dataValidations>
  <pageMargins left="0.70866141732283472" right="0.51181102362204722" top="0.55118110236220474" bottom="0.55118110236220474" header="0.31496062992125984" footer="0.31496062992125984"/>
  <pageSetup paperSize="9" scale="67" orientation="portrait" horizontalDpi="0" verticalDpi="0"/>
  <headerFooter>
    <oddFooter>&amp;A&amp;RPage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EF10F-B12C-8F49-AF6B-97E21D6D4FF1}">
  <sheetPr>
    <pageSetUpPr fitToPage="1"/>
  </sheetPr>
  <dimension ref="A1:J20"/>
  <sheetViews>
    <sheetView zoomScaleNormal="100" workbookViewId="0">
      <selection activeCell="I8" sqref="I8:I10"/>
    </sheetView>
  </sheetViews>
  <sheetFormatPr defaultColWidth="10.6640625" defaultRowHeight="15.5"/>
  <cols>
    <col min="1" max="1" width="12.1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HOUSING, Council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11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9</v>
      </c>
      <c r="B8" s="46" t="s">
        <v>13</v>
      </c>
      <c r="C8" s="56">
        <v>4</v>
      </c>
      <c r="D8" s="57">
        <v>1</v>
      </c>
      <c r="E8" s="57">
        <v>5</v>
      </c>
      <c r="F8" s="57">
        <v>4</v>
      </c>
      <c r="G8" s="58">
        <v>5</v>
      </c>
      <c r="H8" s="25">
        <v>5</v>
      </c>
      <c r="I8" s="24">
        <f>SUM(C8:G8)/5</f>
        <v>3.8</v>
      </c>
      <c r="J8" s="137">
        <f>AVERAGE(C8:G10)*20</f>
        <v>81.333333333333329</v>
      </c>
    </row>
    <row r="9" spans="1:10" ht="26" customHeight="1">
      <c r="A9" s="135"/>
      <c r="B9" s="45" t="s">
        <v>14</v>
      </c>
      <c r="C9" s="59">
        <v>5</v>
      </c>
      <c r="D9" s="60">
        <v>2</v>
      </c>
      <c r="E9" s="60">
        <v>5</v>
      </c>
      <c r="F9" s="60">
        <v>3</v>
      </c>
      <c r="G9" s="61">
        <v>5</v>
      </c>
      <c r="H9" s="27">
        <v>3</v>
      </c>
      <c r="I9" s="26">
        <f>SUM(C9:G9)/5</f>
        <v>4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2</v>
      </c>
      <c r="E10" s="63">
        <v>5</v>
      </c>
      <c r="F10" s="63">
        <v>5</v>
      </c>
      <c r="G10" s="64">
        <v>5</v>
      </c>
      <c r="H10" s="29">
        <v>1</v>
      </c>
      <c r="I10" s="28">
        <f>SUM(C10:G10)/5</f>
        <v>4.4000000000000004</v>
      </c>
      <c r="J10" s="139"/>
    </row>
    <row r="11" spans="1:10" ht="11" customHeight="1" thickBot="1"/>
    <row r="12" spans="1:10" ht="31">
      <c r="A12" s="14" t="s">
        <v>12</v>
      </c>
      <c r="B12" s="16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4.666666666666667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1.6666666666666667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5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4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5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7:G17"/>
    <mergeCell ref="I17:J17"/>
    <mergeCell ref="C14:G14"/>
    <mergeCell ref="I14:J14"/>
    <mergeCell ref="C15:G15"/>
    <mergeCell ref="I15:J15"/>
    <mergeCell ref="C16:G16"/>
    <mergeCell ref="I16:J16"/>
    <mergeCell ref="C13:G13"/>
    <mergeCell ref="I13:J13"/>
    <mergeCell ref="C3:G3"/>
    <mergeCell ref="A8:A10"/>
    <mergeCell ref="J8:J10"/>
    <mergeCell ref="C12:G12"/>
    <mergeCell ref="I12:J12"/>
  </mergeCells>
  <conditionalFormatting sqref="C8:H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D70F2DA2-8C3C-8E41-A0B3-FFF46981D5FA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ignoredErrors>
    <ignoredError sqref="I8:I10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21F9-CD46-A74E-AEFE-47025FD1ABBE}">
  <sheetPr>
    <pageSetUpPr fitToPage="1"/>
  </sheetPr>
  <dimension ref="A1:J20"/>
  <sheetViews>
    <sheetView zoomScale="94" zoomScaleNormal="94" workbookViewId="0">
      <selection activeCell="M13" sqref="M13"/>
    </sheetView>
  </sheetViews>
  <sheetFormatPr defaultColWidth="10.6640625" defaultRowHeight="15.5"/>
  <cols>
    <col min="1" max="1" width="12.1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HOUSING, Housing Association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11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71</v>
      </c>
      <c r="B8" s="46" t="s">
        <v>13</v>
      </c>
      <c r="C8" s="56">
        <v>0</v>
      </c>
      <c r="D8" s="57">
        <v>0</v>
      </c>
      <c r="E8" s="57">
        <v>0</v>
      </c>
      <c r="F8" s="57">
        <v>0</v>
      </c>
      <c r="G8" s="58">
        <v>0</v>
      </c>
      <c r="H8" s="25">
        <v>5</v>
      </c>
      <c r="I8" s="24">
        <f>SUM(C8:G8)/5</f>
        <v>0</v>
      </c>
      <c r="J8" s="137">
        <f>AVERAGE(C8:G10)*20</f>
        <v>6.6666666666666661</v>
      </c>
    </row>
    <row r="9" spans="1:10" ht="26" customHeight="1">
      <c r="A9" s="135"/>
      <c r="B9" s="45" t="s">
        <v>14</v>
      </c>
      <c r="C9" s="59">
        <v>0</v>
      </c>
      <c r="D9" s="60">
        <v>0</v>
      </c>
      <c r="E9" s="60">
        <v>0</v>
      </c>
      <c r="F9" s="60">
        <v>0</v>
      </c>
      <c r="G9" s="61">
        <v>0</v>
      </c>
      <c r="H9" s="27">
        <v>3</v>
      </c>
      <c r="I9" s="26">
        <f>SUM(C9:G9)/5</f>
        <v>0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0</v>
      </c>
      <c r="E10" s="63">
        <v>0</v>
      </c>
      <c r="F10" s="63">
        <v>0</v>
      </c>
      <c r="G10" s="64">
        <v>0</v>
      </c>
      <c r="H10" s="29">
        <v>1</v>
      </c>
      <c r="I10" s="28">
        <f>SUM(C10:G10)/5</f>
        <v>1</v>
      </c>
      <c r="J10" s="139"/>
    </row>
    <row r="11" spans="1:10" ht="11" customHeight="1" thickBot="1"/>
    <row r="12" spans="1:10" ht="31">
      <c r="A12" s="14" t="s">
        <v>12</v>
      </c>
      <c r="B12" s="16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1.6666666666666667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0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0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0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0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7:G17"/>
    <mergeCell ref="I17:J17"/>
    <mergeCell ref="C14:G14"/>
    <mergeCell ref="I14:J14"/>
    <mergeCell ref="C15:G15"/>
    <mergeCell ref="I15:J15"/>
    <mergeCell ref="C16:G16"/>
    <mergeCell ref="I16:J16"/>
    <mergeCell ref="C13:G13"/>
    <mergeCell ref="I13:J13"/>
    <mergeCell ref="C3:G3"/>
    <mergeCell ref="A8:A10"/>
    <mergeCell ref="J8:J10"/>
    <mergeCell ref="C12:G12"/>
    <mergeCell ref="I12:J12"/>
  </mergeCells>
  <conditionalFormatting sqref="C8:H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2B9ED344-7B1A-2142-A880-0B15910ABD4D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ignoredErrors>
    <ignoredError sqref="I8:I10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081CC-6DF5-F34A-AD27-66B2026437AF}">
  <sheetPr>
    <pageSetUpPr fitToPage="1"/>
  </sheetPr>
  <dimension ref="A1:J20"/>
  <sheetViews>
    <sheetView zoomScale="122" zoomScaleNormal="122" workbookViewId="0">
      <selection activeCell="M12" sqref="M12"/>
    </sheetView>
  </sheetViews>
  <sheetFormatPr defaultColWidth="10.6640625" defaultRowHeight="15.5"/>
  <cols>
    <col min="1" max="1" width="12.1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HOUSING, Student Accomdtn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11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72</v>
      </c>
      <c r="B8" s="46" t="s">
        <v>13</v>
      </c>
      <c r="C8" s="56">
        <v>0</v>
      </c>
      <c r="D8" s="57">
        <v>0</v>
      </c>
      <c r="E8" s="57">
        <v>0</v>
      </c>
      <c r="F8" s="57">
        <v>0</v>
      </c>
      <c r="G8" s="58">
        <v>0</v>
      </c>
      <c r="H8" s="25">
        <v>5</v>
      </c>
      <c r="I8" s="24">
        <f>SUM(C8:G8)/5</f>
        <v>0</v>
      </c>
      <c r="J8" s="137">
        <f>AVERAGE(C8:G10)*20</f>
        <v>6.6666666666666661</v>
      </c>
    </row>
    <row r="9" spans="1:10" ht="26" customHeight="1">
      <c r="A9" s="135"/>
      <c r="B9" s="45" t="s">
        <v>14</v>
      </c>
      <c r="C9" s="59">
        <v>0</v>
      </c>
      <c r="D9" s="60">
        <v>0</v>
      </c>
      <c r="E9" s="60">
        <v>0</v>
      </c>
      <c r="F9" s="60">
        <v>0</v>
      </c>
      <c r="G9" s="61">
        <v>0</v>
      </c>
      <c r="H9" s="27">
        <v>3</v>
      </c>
      <c r="I9" s="26">
        <f>SUM(C9:G9)/5</f>
        <v>0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0</v>
      </c>
      <c r="E10" s="63">
        <v>0</v>
      </c>
      <c r="F10" s="63">
        <v>0</v>
      </c>
      <c r="G10" s="64">
        <v>0</v>
      </c>
      <c r="H10" s="29">
        <v>1</v>
      </c>
      <c r="I10" s="28">
        <f>SUM(C10:G10)/5</f>
        <v>1</v>
      </c>
      <c r="J10" s="139"/>
    </row>
    <row r="11" spans="1:10" ht="11" customHeight="1" thickBot="1"/>
    <row r="12" spans="1:10" ht="31">
      <c r="A12" s="14" t="s">
        <v>12</v>
      </c>
      <c r="B12" s="16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1.6666666666666667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0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0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0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0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7:G17"/>
    <mergeCell ref="I17:J17"/>
    <mergeCell ref="C14:G14"/>
    <mergeCell ref="I14:J14"/>
    <mergeCell ref="C15:G15"/>
    <mergeCell ref="I15:J15"/>
    <mergeCell ref="C16:G16"/>
    <mergeCell ref="I16:J16"/>
    <mergeCell ref="C13:G13"/>
    <mergeCell ref="I13:J13"/>
    <mergeCell ref="C3:G3"/>
    <mergeCell ref="A8:A10"/>
    <mergeCell ref="J8:J10"/>
    <mergeCell ref="C12:G12"/>
    <mergeCell ref="I12:J12"/>
  </mergeCells>
  <conditionalFormatting sqref="C8:H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85599C99-1791-AE4E-BAD7-F7147574730D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C2068-280F-9640-A4E8-3E497C98224A}">
  <sheetPr>
    <pageSetUpPr fitToPage="1"/>
  </sheetPr>
  <dimension ref="A1:J20"/>
  <sheetViews>
    <sheetView zoomScaleNormal="100" workbookViewId="0">
      <selection activeCell="J6" sqref="J6"/>
    </sheetView>
  </sheetViews>
  <sheetFormatPr defaultColWidth="10.6640625" defaultRowHeight="15.5"/>
  <cols>
    <col min="1" max="1" width="12.1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HOUSING, Private Rented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11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76</v>
      </c>
      <c r="B8" s="46" t="s">
        <v>13</v>
      </c>
      <c r="C8" s="56">
        <v>0</v>
      </c>
      <c r="D8" s="57">
        <v>0</v>
      </c>
      <c r="E8" s="57">
        <v>0</v>
      </c>
      <c r="F8" s="57">
        <v>0</v>
      </c>
      <c r="G8" s="58">
        <v>0</v>
      </c>
      <c r="H8" s="25">
        <v>5</v>
      </c>
      <c r="I8" s="24">
        <f>SUM(C8:G8)/5</f>
        <v>0</v>
      </c>
      <c r="J8" s="137">
        <f>AVERAGE(C8:G10)*20</f>
        <v>6.6666666666666661</v>
      </c>
    </row>
    <row r="9" spans="1:10" ht="26" customHeight="1">
      <c r="A9" s="135"/>
      <c r="B9" s="45" t="s">
        <v>14</v>
      </c>
      <c r="C9" s="59">
        <v>0</v>
      </c>
      <c r="D9" s="60">
        <v>0</v>
      </c>
      <c r="E9" s="60">
        <v>0</v>
      </c>
      <c r="F9" s="60">
        <v>0</v>
      </c>
      <c r="G9" s="61">
        <v>0</v>
      </c>
      <c r="H9" s="27">
        <v>3</v>
      </c>
      <c r="I9" s="26">
        <f>SUM(C9:G9)/5</f>
        <v>0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0</v>
      </c>
      <c r="E10" s="63">
        <v>0</v>
      </c>
      <c r="F10" s="63">
        <v>0</v>
      </c>
      <c r="G10" s="64">
        <v>0</v>
      </c>
      <c r="H10" s="29">
        <v>1</v>
      </c>
      <c r="I10" s="28">
        <f>SUM(C10:G10)/5</f>
        <v>1</v>
      </c>
      <c r="J10" s="139"/>
    </row>
    <row r="11" spans="1:10" ht="11" customHeight="1" thickBot="1"/>
    <row r="12" spans="1:10" ht="31">
      <c r="A12" s="14" t="s">
        <v>12</v>
      </c>
      <c r="B12" s="16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1.6666666666666667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0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0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0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0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7:G17"/>
    <mergeCell ref="I17:J17"/>
    <mergeCell ref="C14:G14"/>
    <mergeCell ref="I14:J14"/>
    <mergeCell ref="C15:G15"/>
    <mergeCell ref="I15:J15"/>
    <mergeCell ref="C16:G16"/>
    <mergeCell ref="I16:J16"/>
    <mergeCell ref="C13:G13"/>
    <mergeCell ref="I13:J13"/>
    <mergeCell ref="C3:G3"/>
    <mergeCell ref="A8:A10"/>
    <mergeCell ref="J8:J10"/>
    <mergeCell ref="C12:G12"/>
    <mergeCell ref="I12:J12"/>
  </mergeCells>
  <conditionalFormatting sqref="C8:H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7F14928D-69B7-4844-9D26-BD934C31C90F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D769A-1662-9744-AD79-B3F023DC732E}">
  <sheetPr>
    <pageSetUpPr fitToPage="1"/>
  </sheetPr>
  <dimension ref="A1:J20"/>
  <sheetViews>
    <sheetView zoomScaleNormal="100" workbookViewId="0">
      <selection activeCell="M10" sqref="M10"/>
    </sheetView>
  </sheetViews>
  <sheetFormatPr defaultColWidth="10.6640625" defaultRowHeight="15.5"/>
  <cols>
    <col min="1" max="1" width="12.1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HOUSING, Owner Occupied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11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77</v>
      </c>
      <c r="B8" s="46" t="s">
        <v>13</v>
      </c>
      <c r="C8" s="56">
        <v>0</v>
      </c>
      <c r="D8" s="57">
        <v>0</v>
      </c>
      <c r="E8" s="57">
        <v>0</v>
      </c>
      <c r="F8" s="57">
        <v>0</v>
      </c>
      <c r="G8" s="58">
        <v>0</v>
      </c>
      <c r="H8" s="25">
        <v>5</v>
      </c>
      <c r="I8" s="24">
        <f>SUM(C8:G8)/5</f>
        <v>0</v>
      </c>
      <c r="J8" s="137">
        <f>AVERAGE(C8:G10)*20</f>
        <v>6.6666666666666661</v>
      </c>
    </row>
    <row r="9" spans="1:10" ht="26" customHeight="1">
      <c r="A9" s="135"/>
      <c r="B9" s="45" t="s">
        <v>14</v>
      </c>
      <c r="C9" s="59">
        <v>0</v>
      </c>
      <c r="D9" s="60">
        <v>0</v>
      </c>
      <c r="E9" s="60">
        <v>0</v>
      </c>
      <c r="F9" s="60">
        <v>0</v>
      </c>
      <c r="G9" s="61">
        <v>0</v>
      </c>
      <c r="H9" s="27">
        <v>3</v>
      </c>
      <c r="I9" s="26">
        <f>SUM(C9:G9)/5</f>
        <v>0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0</v>
      </c>
      <c r="E10" s="63">
        <v>0</v>
      </c>
      <c r="F10" s="63">
        <v>0</v>
      </c>
      <c r="G10" s="64">
        <v>0</v>
      </c>
      <c r="H10" s="29">
        <v>1</v>
      </c>
      <c r="I10" s="28">
        <f>SUM(C10:G10)/5</f>
        <v>1</v>
      </c>
      <c r="J10" s="139"/>
    </row>
    <row r="11" spans="1:10" ht="11" customHeight="1" thickBot="1"/>
    <row r="12" spans="1:10" ht="31">
      <c r="A12" s="14" t="s">
        <v>12</v>
      </c>
      <c r="B12" s="16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1.6666666666666667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0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0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0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0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7:G17"/>
    <mergeCell ref="I17:J17"/>
    <mergeCell ref="C14:G14"/>
    <mergeCell ref="I14:J14"/>
    <mergeCell ref="C15:G15"/>
    <mergeCell ref="I15:J15"/>
    <mergeCell ref="C16:G16"/>
    <mergeCell ref="I16:J16"/>
    <mergeCell ref="C13:G13"/>
    <mergeCell ref="I13:J13"/>
    <mergeCell ref="C3:G3"/>
    <mergeCell ref="A8:A10"/>
    <mergeCell ref="J8:J10"/>
    <mergeCell ref="C12:G12"/>
    <mergeCell ref="I12:J12"/>
  </mergeCells>
  <conditionalFormatting sqref="C8:H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5D8E8600-4217-8F4A-AB03-30EE3AF8935D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EBFCD-60A6-D940-9359-F2EC0627D777}">
  <sheetPr>
    <pageSetUpPr fitToPage="1"/>
  </sheetPr>
  <dimension ref="A1:J20"/>
  <sheetViews>
    <sheetView zoomScale="133" zoomScaleNormal="133" workbookViewId="0">
      <selection activeCell="M9" sqref="M9"/>
    </sheetView>
  </sheetViews>
  <sheetFormatPr defaultColWidth="10.6640625" defaultRowHeight="15.5"/>
  <cols>
    <col min="1" max="1" width="12.1640625" style="1" customWidth="1"/>
    <col min="8" max="8" width="5.83203125" hidden="1" customWidth="1"/>
    <col min="10" max="10" width="13.6640625" customWidth="1"/>
  </cols>
  <sheetData>
    <row r="1" spans="1:10" ht="40" customHeight="1">
      <c r="A1" s="13" t="s">
        <v>16</v>
      </c>
    </row>
    <row r="2" spans="1:10" ht="30" customHeight="1" thickBot="1">
      <c r="A2" s="47" t="str">
        <f>A8</f>
        <v>HOUSING, New Build</v>
      </c>
    </row>
    <row r="3" spans="1:10" ht="55" customHeight="1">
      <c r="A3" s="10" t="s">
        <v>53</v>
      </c>
      <c r="B3" s="8" t="s">
        <v>1</v>
      </c>
      <c r="C3" s="160" t="s">
        <v>8</v>
      </c>
      <c r="D3" s="161"/>
      <c r="E3" s="161"/>
      <c r="F3" s="161"/>
      <c r="G3" s="161"/>
      <c r="H3" s="11"/>
      <c r="I3" s="8" t="s">
        <v>56</v>
      </c>
      <c r="J3" s="9" t="s">
        <v>7</v>
      </c>
    </row>
    <row r="4" spans="1:10" ht="16" thickBot="1">
      <c r="A4" s="2"/>
      <c r="B4" s="5"/>
      <c r="C4" s="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5"/>
      <c r="J4" s="4"/>
    </row>
    <row r="5" spans="1:10" ht="8" customHeight="1" thickBot="1">
      <c r="A5" s="37"/>
      <c r="B5" s="38"/>
      <c r="C5" s="39"/>
      <c r="D5" s="39"/>
      <c r="E5" s="39"/>
      <c r="F5" s="39"/>
      <c r="G5" s="39"/>
      <c r="H5" s="39"/>
      <c r="I5" s="38"/>
      <c r="J5" s="38"/>
    </row>
    <row r="6" spans="1:10" ht="16" thickBot="1">
      <c r="A6" s="40" t="s">
        <v>52</v>
      </c>
      <c r="B6" s="68">
        <v>0</v>
      </c>
      <c r="C6" s="42"/>
      <c r="D6" s="42"/>
      <c r="E6" s="42"/>
      <c r="F6" s="42"/>
      <c r="G6" s="43" t="s">
        <v>51</v>
      </c>
      <c r="H6" s="42"/>
      <c r="I6" s="41"/>
      <c r="J6" s="69">
        <v>0</v>
      </c>
    </row>
    <row r="7" spans="1:10" ht="9" customHeight="1" thickBot="1"/>
    <row r="8" spans="1:10" ht="29" customHeight="1">
      <c r="A8" s="134" t="s">
        <v>78</v>
      </c>
      <c r="B8" s="46" t="s">
        <v>13</v>
      </c>
      <c r="C8" s="56">
        <v>0</v>
      </c>
      <c r="D8" s="57">
        <v>0</v>
      </c>
      <c r="E8" s="57">
        <v>0</v>
      </c>
      <c r="F8" s="57">
        <v>0</v>
      </c>
      <c r="G8" s="58">
        <v>0</v>
      </c>
      <c r="H8" s="25">
        <v>5</v>
      </c>
      <c r="I8" s="24">
        <f>SUM(C8:G8)/5</f>
        <v>0</v>
      </c>
      <c r="J8" s="137">
        <f>AVERAGE(C8:G10)*20</f>
        <v>6.6666666666666661</v>
      </c>
    </row>
    <row r="9" spans="1:10" ht="26" customHeight="1">
      <c r="A9" s="135"/>
      <c r="B9" s="45" t="s">
        <v>14</v>
      </c>
      <c r="C9" s="59">
        <v>0</v>
      </c>
      <c r="D9" s="60">
        <v>0</v>
      </c>
      <c r="E9" s="60">
        <v>0</v>
      </c>
      <c r="F9" s="60">
        <v>0</v>
      </c>
      <c r="G9" s="61">
        <v>0</v>
      </c>
      <c r="H9" s="27">
        <v>3</v>
      </c>
      <c r="I9" s="26">
        <f>SUM(C9:G9)/5</f>
        <v>0</v>
      </c>
      <c r="J9" s="138"/>
    </row>
    <row r="10" spans="1:10" ht="26" customHeight="1" thickBot="1">
      <c r="A10" s="136"/>
      <c r="B10" s="44" t="s">
        <v>15</v>
      </c>
      <c r="C10" s="62">
        <v>5</v>
      </c>
      <c r="D10" s="63">
        <v>0</v>
      </c>
      <c r="E10" s="63">
        <v>0</v>
      </c>
      <c r="F10" s="63">
        <v>0</v>
      </c>
      <c r="G10" s="64">
        <v>0</v>
      </c>
      <c r="H10" s="29">
        <v>1</v>
      </c>
      <c r="I10" s="28">
        <f>SUM(C10:G10)/5</f>
        <v>1</v>
      </c>
      <c r="J10" s="139"/>
    </row>
    <row r="11" spans="1:10" ht="11" customHeight="1" thickBot="1"/>
    <row r="12" spans="1:10" ht="31">
      <c r="A12" s="14" t="s">
        <v>12</v>
      </c>
      <c r="B12" s="16" t="s">
        <v>10</v>
      </c>
      <c r="C12" s="140" t="s">
        <v>11</v>
      </c>
      <c r="D12" s="140"/>
      <c r="E12" s="140"/>
      <c r="F12" s="140"/>
      <c r="G12" s="140"/>
      <c r="H12" s="17"/>
      <c r="I12" s="140" t="s">
        <v>23</v>
      </c>
      <c r="J12" s="141"/>
    </row>
    <row r="13" spans="1:10" s="12" customFormat="1" ht="125" customHeight="1">
      <c r="A13" s="18">
        <f>AVERAGE(C8:C10)</f>
        <v>1.6666666666666667</v>
      </c>
      <c r="B13" s="19" t="s">
        <v>18</v>
      </c>
      <c r="C13" s="162" t="s">
        <v>17</v>
      </c>
      <c r="D13" s="162"/>
      <c r="E13" s="162"/>
      <c r="F13" s="162"/>
      <c r="G13" s="162"/>
      <c r="H13" s="65"/>
      <c r="I13" s="163" t="s">
        <v>24</v>
      </c>
      <c r="J13" s="164"/>
    </row>
    <row r="14" spans="1:10" s="12" customFormat="1" ht="125" customHeight="1">
      <c r="A14" s="20">
        <f>AVERAGE(D8:D10)</f>
        <v>0</v>
      </c>
      <c r="B14" s="21" t="s">
        <v>19</v>
      </c>
      <c r="C14" s="168" t="s">
        <v>17</v>
      </c>
      <c r="D14" s="168"/>
      <c r="E14" s="168"/>
      <c r="F14" s="168"/>
      <c r="G14" s="168"/>
      <c r="H14" s="66"/>
      <c r="I14" s="169" t="s">
        <v>24</v>
      </c>
      <c r="J14" s="170"/>
    </row>
    <row r="15" spans="1:10" s="12" customFormat="1" ht="125" customHeight="1">
      <c r="A15" s="20">
        <f>AVERAGE(E8:E10)</f>
        <v>0</v>
      </c>
      <c r="B15" s="21" t="s">
        <v>20</v>
      </c>
      <c r="C15" s="168" t="s">
        <v>17</v>
      </c>
      <c r="D15" s="168"/>
      <c r="E15" s="168"/>
      <c r="F15" s="168"/>
      <c r="G15" s="168"/>
      <c r="H15" s="66"/>
      <c r="I15" s="169" t="s">
        <v>24</v>
      </c>
      <c r="J15" s="170"/>
    </row>
    <row r="16" spans="1:10" s="12" customFormat="1" ht="125" customHeight="1">
      <c r="A16" s="20">
        <f>AVERAGE(F8:F10)</f>
        <v>0</v>
      </c>
      <c r="B16" s="21" t="s">
        <v>21</v>
      </c>
      <c r="C16" s="168" t="s">
        <v>17</v>
      </c>
      <c r="D16" s="168"/>
      <c r="E16" s="168"/>
      <c r="F16" s="168"/>
      <c r="G16" s="168"/>
      <c r="H16" s="66"/>
      <c r="I16" s="169" t="s">
        <v>24</v>
      </c>
      <c r="J16" s="170"/>
    </row>
    <row r="17" spans="1:10" s="12" customFormat="1" ht="125" customHeight="1" thickBot="1">
      <c r="A17" s="22">
        <f>AVERAGE(G8:G10)</f>
        <v>0</v>
      </c>
      <c r="B17" s="23" t="s">
        <v>22</v>
      </c>
      <c r="C17" s="165" t="s">
        <v>17</v>
      </c>
      <c r="D17" s="165"/>
      <c r="E17" s="165"/>
      <c r="F17" s="165"/>
      <c r="G17" s="165"/>
      <c r="H17" s="67"/>
      <c r="I17" s="166" t="s">
        <v>24</v>
      </c>
      <c r="J17" s="167"/>
    </row>
    <row r="18" spans="1:10" ht="8" customHeight="1"/>
    <row r="19" spans="1:10">
      <c r="A19" s="48" t="s">
        <v>54</v>
      </c>
    </row>
    <row r="20" spans="1:10">
      <c r="A20" s="48" t="s">
        <v>55</v>
      </c>
    </row>
  </sheetData>
  <mergeCells count="15">
    <mergeCell ref="C17:G17"/>
    <mergeCell ref="I17:J17"/>
    <mergeCell ref="C14:G14"/>
    <mergeCell ref="I14:J14"/>
    <mergeCell ref="C15:G15"/>
    <mergeCell ref="I15:J15"/>
    <mergeCell ref="C16:G16"/>
    <mergeCell ref="I16:J16"/>
    <mergeCell ref="C13:G13"/>
    <mergeCell ref="I13:J13"/>
    <mergeCell ref="C3:G3"/>
    <mergeCell ref="A8:A10"/>
    <mergeCell ref="J8:J10"/>
    <mergeCell ref="C12:G12"/>
    <mergeCell ref="I12:J12"/>
  </mergeCells>
  <conditionalFormatting sqref="C8:H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I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C8:G10" xr:uid="{2ED169A3-95E7-E84B-8E10-52599F086EF8}">
      <formula1>0</formula1>
      <formula2>5</formula2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portrait" horizontalDpi="0" verticalDpi="0"/>
  <headerFooter>
    <oddFooter>Page &amp;P&amp;R&amp;A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Title</vt:lpstr>
      <vt:lpstr>Example</vt:lpstr>
      <vt:lpstr>SUMMARY</vt:lpstr>
      <vt:lpstr>HOUSING Council</vt:lpstr>
      <vt:lpstr>HOUSING HA</vt:lpstr>
      <vt:lpstr>HOUSING Student</vt:lpstr>
      <vt:lpstr>HOUSING Private Rent</vt:lpstr>
      <vt:lpstr>HOUSING Owned</vt:lpstr>
      <vt:lpstr>HOUSING New Build</vt:lpstr>
      <vt:lpstr>Public Buildings</vt:lpstr>
      <vt:lpstr>Commercial Buildings</vt:lpstr>
      <vt:lpstr>Transport</vt:lpstr>
      <vt:lpstr>Industry Economy</vt:lpstr>
      <vt:lpstr>Waste Resource</vt:lpstr>
      <vt:lpstr>Land Use Food</vt:lpstr>
      <vt:lpstr>Energy Infrastructure</vt:lpstr>
      <vt:lpstr>CONSUMPTION</vt:lpstr>
      <vt:lpstr>Template</vt:lpstr>
      <vt:lpstr>Sectors and Subsectors</vt:lpstr>
      <vt:lpstr>'Commercial Buildings'!Print_Area</vt:lpstr>
      <vt:lpstr>CONSUMPTION!Print_Area</vt:lpstr>
      <vt:lpstr>'Energy Infrastructure'!Print_Area</vt:lpstr>
      <vt:lpstr>Example!Print_Area</vt:lpstr>
      <vt:lpstr>'HOUSING Council'!Print_Area</vt:lpstr>
      <vt:lpstr>'HOUSING HA'!Print_Area</vt:lpstr>
      <vt:lpstr>'HOUSING New Build'!Print_Area</vt:lpstr>
      <vt:lpstr>'HOUSING Owned'!Print_Area</vt:lpstr>
      <vt:lpstr>'HOUSING Private Rent'!Print_Area</vt:lpstr>
      <vt:lpstr>'HOUSING Student'!Print_Area</vt:lpstr>
      <vt:lpstr>'Industry Economy'!Print_Area</vt:lpstr>
      <vt:lpstr>'Land Use Food'!Print_Area</vt:lpstr>
      <vt:lpstr>'Public Buildings'!Print_Area</vt:lpstr>
      <vt:lpstr>'Sectors and Subsectors'!Print_Area</vt:lpstr>
      <vt:lpstr>SUMMARY!Print_Area</vt:lpstr>
      <vt:lpstr>Template!Print_Area</vt:lpstr>
      <vt:lpstr>Title!Print_Area</vt:lpstr>
      <vt:lpstr>Transport!Print_Area</vt:lpstr>
      <vt:lpstr>'Waste Resource'!Print_Area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Street</dc:creator>
  <cp:lastModifiedBy>user</cp:lastModifiedBy>
  <dcterms:created xsi:type="dcterms:W3CDTF">2020-05-13T19:15:37Z</dcterms:created>
  <dcterms:modified xsi:type="dcterms:W3CDTF">2020-10-20T12:38:36Z</dcterms:modified>
</cp:coreProperties>
</file>